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aseina 9" sheetId="1" r:id="rId1"/>
  </sheets>
  <definedNames/>
  <calcPr fullCalcOnLoad="1"/>
</workbook>
</file>

<file path=xl/sharedStrings.xml><?xml version="1.0" encoding="utf-8"?>
<sst xmlns="http://schemas.openxmlformats.org/spreadsheetml/2006/main" count="161" uniqueCount="46">
  <si>
    <t xml:space="preserve">BASEINA 9 </t>
  </si>
  <si>
    <t>Enerģijas patēriņa dati pēc skaitītāju rādījuma</t>
  </si>
  <si>
    <t>3.17.1. Siltumenerģijas patēriņš. Telpu apkure</t>
  </si>
  <si>
    <t>Gads</t>
  </si>
  <si>
    <t>Kopējais enerģijas patēriņš MWh</t>
  </si>
  <si>
    <t>Īpatnējais enerģijas patērīņš kWh/m2</t>
  </si>
  <si>
    <t>CO2 emisijas apjoms, t</t>
  </si>
  <si>
    <t>Janvāris</t>
  </si>
  <si>
    <t>Marts</t>
  </si>
  <si>
    <t>Februāris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</si>
  <si>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</si>
  <si>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</si>
  <si>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</si>
  <si>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</si>
  <si>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</si>
  <si>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</si>
  <si>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</si>
  <si>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</si>
  <si>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</si>
  <si>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</si>
  <si>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3.17.2. Siltumenerģijas patēriņš. Karstā ūdens sagatavošana</t>
  </si>
  <si>
    <t>Vid./mēn.</t>
  </si>
  <si>
    <t>Vid/mēn.</t>
  </si>
  <si>
    <t>Izmaksas Ls (29,16)</t>
  </si>
  <si>
    <t>3.17.3.Aukstā ūdens patēriņš</t>
  </si>
  <si>
    <t>Aukstā ūdens patēriņš m3</t>
  </si>
  <si>
    <t>3.17.4.Karstā ūdens patēriņš</t>
  </si>
  <si>
    <t>Karstā ūdens patēriņš m3</t>
  </si>
  <si>
    <t>3.17.5. Elektroenerģijas patēriņš.</t>
  </si>
  <si>
    <t xml:space="preserve">Izmaksas Ls </t>
  </si>
  <si>
    <t>Izmaksas Ls</t>
  </si>
  <si>
    <t>3.17.6. Enerģijas patēriņa sadalījums</t>
  </si>
  <si>
    <t>Apkurei</t>
  </si>
  <si>
    <t>Karstā ūdens sagatavošnai</t>
  </si>
  <si>
    <t>Kondicionēšanai (dzesēšanai)</t>
  </si>
  <si>
    <t>Ventilācijai</t>
  </si>
  <si>
    <t>Apgaismojumam</t>
  </si>
  <si>
    <t>MWh/gadā</t>
  </si>
  <si>
    <t>kWh/m2 gadā</t>
  </si>
  <si>
    <t>% no kopējā enerģijas patēriņa</t>
  </si>
  <si>
    <t>Izmaksas Ls (29,16;38,87no07)</t>
  </si>
  <si>
    <t>Izmaksas Ls (41,29)</t>
  </si>
  <si>
    <t>Izmaksas Ls (22,66)</t>
  </si>
  <si>
    <t>Izmaksas Ls (18,94)</t>
  </si>
  <si>
    <t>kv/m</t>
  </si>
  <si>
    <t>Platība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</si>
</sst>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5.00390625" style="0" customWidth="1"/>
    <col min="4" max="4" width="7.28125" style="0" customWidth="1"/>
    <col min="5" max="5" width="0.13671875" style="0" customWidth="1"/>
  </cols>
  <sheetData>
    <row r="1" spans="1:14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ht="12.75">
      <c r="A3" t="s">
        <v>1</v>
      </c>
    </row>
    <row r="4" spans="8:10" ht="12.75">
      <c r="H4" t="s">
        <v>45</v>
      </c>
      <c r="I4">
        <v>4508.7</v>
      </c>
      <c r="J4" t="s">
        <v>44</v>
      </c>
    </row>
    <row r="5" ht="12.75">
      <c r="A5" s="8" t="s">
        <v>2</v>
      </c>
    </row>
    <row r="7" spans="1:19" ht="12.75">
      <c r="A7" s="1" t="s">
        <v>3</v>
      </c>
      <c r="F7" t="s">
        <v>7</v>
      </c>
      <c r="G7" t="s">
        <v>9</v>
      </c>
      <c r="H7" t="s">
        <v>8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s="3" t="s">
        <v>22</v>
      </c>
      <c r="S7" s="3" t="s">
        <v>19</v>
      </c>
    </row>
    <row r="8" spans="1:19" ht="12.75">
      <c r="A8" s="16">
        <v>2004</v>
      </c>
      <c r="B8" s="19" t="s">
        <v>4</v>
      </c>
      <c r="C8" s="19"/>
      <c r="D8" s="19"/>
      <c r="E8" s="19"/>
      <c r="F8" s="3">
        <v>145</v>
      </c>
      <c r="G8" s="3">
        <v>130</v>
      </c>
      <c r="H8" s="3">
        <v>118.89</v>
      </c>
      <c r="I8" s="3">
        <v>110.69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7.17</v>
      </c>
      <c r="P8" s="3">
        <v>66.18</v>
      </c>
      <c r="Q8" s="3">
        <v>66.15</v>
      </c>
      <c r="R8" s="12">
        <f>SUM(F8:Q8)/12</f>
        <v>53.67333333333334</v>
      </c>
      <c r="S8" s="12">
        <f>SUM(G8:R8)</f>
        <v>552.7533333333333</v>
      </c>
    </row>
    <row r="9" spans="1:19" ht="12.75">
      <c r="A9" s="17"/>
      <c r="B9" s="19" t="s">
        <v>5</v>
      </c>
      <c r="C9" s="19"/>
      <c r="D9" s="19"/>
      <c r="E9" s="19"/>
      <c r="F9" s="3">
        <f>F8/$I$4*1000</f>
        <v>32.16004613303169</v>
      </c>
      <c r="G9" s="3">
        <f aca="true" t="shared" si="0" ref="G9:Q9">G8/$I$4*1000</f>
        <v>28.833144808924967</v>
      </c>
      <c r="H9" s="3">
        <f t="shared" si="0"/>
        <v>26.36901989486992</v>
      </c>
      <c r="I9" s="3">
        <f t="shared" si="0"/>
        <v>24.550313837691572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1.5902588329230154</v>
      </c>
      <c r="P9" s="3">
        <f t="shared" si="0"/>
        <v>14.678288641958881</v>
      </c>
      <c r="Q9" s="3">
        <f t="shared" si="0"/>
        <v>14.671634839310666</v>
      </c>
      <c r="R9" s="12">
        <f aca="true" t="shared" si="1" ref="R9:R27">SUM(F9:Q9)/12</f>
        <v>11.904392249059226</v>
      </c>
      <c r="S9" s="12">
        <f aca="true" t="shared" si="2" ref="S9:S27">SUM(G9:R9)</f>
        <v>122.59705310473825</v>
      </c>
    </row>
    <row r="10" spans="1:19" ht="12.75">
      <c r="A10" s="17"/>
      <c r="B10" s="19" t="s">
        <v>6</v>
      </c>
      <c r="C10" s="19"/>
      <c r="D10" s="19"/>
      <c r="E10" s="19"/>
      <c r="F10" s="3">
        <f>F8*0.202</f>
        <v>29.290000000000003</v>
      </c>
      <c r="G10" s="3">
        <f aca="true" t="shared" si="3" ref="G10:Q10">G8*0.202</f>
        <v>26.26</v>
      </c>
      <c r="H10" s="3">
        <f t="shared" si="3"/>
        <v>24.015780000000003</v>
      </c>
      <c r="I10" s="3">
        <f t="shared" si="3"/>
        <v>22.35938</v>
      </c>
      <c r="J10" s="3">
        <f t="shared" si="3"/>
        <v>0</v>
      </c>
      <c r="K10" s="3">
        <f t="shared" si="3"/>
        <v>0</v>
      </c>
      <c r="L10" s="3">
        <f t="shared" si="3"/>
        <v>0</v>
      </c>
      <c r="M10" s="3">
        <f t="shared" si="3"/>
        <v>0</v>
      </c>
      <c r="N10" s="3">
        <f t="shared" si="3"/>
        <v>0</v>
      </c>
      <c r="O10" s="3">
        <f t="shared" si="3"/>
        <v>1.4483400000000002</v>
      </c>
      <c r="P10" s="3">
        <f t="shared" si="3"/>
        <v>13.368360000000003</v>
      </c>
      <c r="Q10" s="3">
        <f t="shared" si="3"/>
        <v>13.362300000000001</v>
      </c>
      <c r="R10" s="12">
        <f t="shared" si="1"/>
        <v>10.842013333333334</v>
      </c>
      <c r="S10" s="12">
        <f t="shared" si="2"/>
        <v>111.65617333333336</v>
      </c>
    </row>
    <row r="11" spans="1:19" ht="12.75">
      <c r="A11" s="18"/>
      <c r="B11" s="13" t="s">
        <v>43</v>
      </c>
      <c r="C11" s="14"/>
      <c r="D11" s="15"/>
      <c r="E11" s="2"/>
      <c r="F11" s="3">
        <v>2746.3</v>
      </c>
      <c r="G11" s="3">
        <v>2479.25</v>
      </c>
      <c r="H11" s="3">
        <v>2251.78</v>
      </c>
      <c r="I11" s="3">
        <v>2096.47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135.8</v>
      </c>
      <c r="P11" s="3">
        <v>1253.45</v>
      </c>
      <c r="Q11" s="3">
        <v>1252.88</v>
      </c>
      <c r="R11" s="12">
        <f t="shared" si="1"/>
        <v>1017.9941666666667</v>
      </c>
      <c r="S11" s="12">
        <f t="shared" si="2"/>
        <v>10487.624166666668</v>
      </c>
    </row>
    <row r="12" spans="1:19" ht="12.75">
      <c r="A12" s="16">
        <v>2005</v>
      </c>
      <c r="B12" s="19" t="s">
        <v>4</v>
      </c>
      <c r="C12" s="19"/>
      <c r="D12" s="19"/>
      <c r="E12" s="19"/>
      <c r="F12" s="3">
        <v>170.4</v>
      </c>
      <c r="G12" s="3">
        <v>151.91</v>
      </c>
      <c r="H12" s="3">
        <v>142.12</v>
      </c>
      <c r="I12" s="3">
        <v>118.42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28.85</v>
      </c>
      <c r="P12" s="3">
        <v>32.68</v>
      </c>
      <c r="Q12" s="3">
        <v>36.2</v>
      </c>
      <c r="R12" s="12">
        <f t="shared" si="1"/>
        <v>56.715</v>
      </c>
      <c r="S12" s="12">
        <f t="shared" si="2"/>
        <v>566.895</v>
      </c>
    </row>
    <row r="13" spans="1:19" ht="12.75">
      <c r="A13" s="17"/>
      <c r="B13" s="19" t="s">
        <v>5</v>
      </c>
      <c r="C13" s="19"/>
      <c r="D13" s="19"/>
      <c r="E13" s="19"/>
      <c r="F13" s="3">
        <f>F12/$I$4*1000</f>
        <v>37.793599041852424</v>
      </c>
      <c r="G13" s="3">
        <f aca="true" t="shared" si="4" ref="G13:Q13">G12/$I$4*1000</f>
        <v>33.692638676336855</v>
      </c>
      <c r="H13" s="3">
        <f t="shared" si="4"/>
        <v>31.521281078803206</v>
      </c>
      <c r="I13" s="3">
        <f t="shared" si="4"/>
        <v>26.264776986714576</v>
      </c>
      <c r="J13" s="3">
        <f t="shared" si="4"/>
        <v>0</v>
      </c>
      <c r="K13" s="3">
        <f t="shared" si="4"/>
        <v>0</v>
      </c>
      <c r="L13" s="3">
        <f t="shared" si="4"/>
        <v>0</v>
      </c>
      <c r="M13" s="3">
        <f t="shared" si="4"/>
        <v>0</v>
      </c>
      <c r="N13" s="3">
        <f t="shared" si="4"/>
        <v>0</v>
      </c>
      <c r="O13" s="3">
        <f t="shared" si="4"/>
        <v>6.398740213365272</v>
      </c>
      <c r="P13" s="3">
        <f t="shared" si="4"/>
        <v>7.248209018120523</v>
      </c>
      <c r="Q13" s="3">
        <f t="shared" si="4"/>
        <v>8.028921862177569</v>
      </c>
      <c r="R13" s="12">
        <f t="shared" si="1"/>
        <v>12.579013906447534</v>
      </c>
      <c r="S13" s="12">
        <f t="shared" si="2"/>
        <v>125.73358174196554</v>
      </c>
    </row>
    <row r="14" spans="1:19" ht="12.75">
      <c r="A14" s="17"/>
      <c r="B14" s="19" t="s">
        <v>6</v>
      </c>
      <c r="C14" s="19"/>
      <c r="D14" s="19"/>
      <c r="E14" s="19"/>
      <c r="F14" s="3">
        <f>F12*0.202</f>
        <v>34.4208</v>
      </c>
      <c r="G14" s="3">
        <f aca="true" t="shared" si="5" ref="G14:Q14">G12*0.202</f>
        <v>30.68582</v>
      </c>
      <c r="H14" s="3">
        <f t="shared" si="5"/>
        <v>28.708240000000004</v>
      </c>
      <c r="I14" s="3">
        <f t="shared" si="5"/>
        <v>23.920840000000002</v>
      </c>
      <c r="J14" s="3">
        <f t="shared" si="5"/>
        <v>0</v>
      </c>
      <c r="K14" s="3">
        <f t="shared" si="5"/>
        <v>0</v>
      </c>
      <c r="L14" s="3">
        <f t="shared" si="5"/>
        <v>0</v>
      </c>
      <c r="M14" s="3">
        <f t="shared" si="5"/>
        <v>0</v>
      </c>
      <c r="N14" s="3">
        <f t="shared" si="5"/>
        <v>0</v>
      </c>
      <c r="O14" s="3">
        <f t="shared" si="5"/>
        <v>5.827700000000001</v>
      </c>
      <c r="P14" s="3">
        <f t="shared" si="5"/>
        <v>6.601360000000001</v>
      </c>
      <c r="Q14" s="3">
        <f t="shared" si="5"/>
        <v>7.312400000000001</v>
      </c>
      <c r="R14" s="12">
        <f t="shared" si="1"/>
        <v>11.45643</v>
      </c>
      <c r="S14" s="12">
        <f t="shared" si="2"/>
        <v>114.51279000000001</v>
      </c>
    </row>
    <row r="15" spans="1:19" ht="12.75">
      <c r="A15" s="18"/>
      <c r="B15" s="13" t="s">
        <v>42</v>
      </c>
      <c r="C15" s="14"/>
      <c r="D15" s="15"/>
      <c r="E15" s="2"/>
      <c r="F15" s="3">
        <v>3227.38</v>
      </c>
      <c r="G15" s="3">
        <v>2877.18</v>
      </c>
      <c r="H15" s="3">
        <v>2691.75</v>
      </c>
      <c r="I15" s="3">
        <v>2242.87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583.06</v>
      </c>
      <c r="P15" s="3">
        <v>623.78</v>
      </c>
      <c r="Q15" s="3">
        <v>1008.42</v>
      </c>
      <c r="R15" s="12">
        <f t="shared" si="1"/>
        <v>1104.5366666666666</v>
      </c>
      <c r="S15" s="12">
        <f t="shared" si="2"/>
        <v>11131.596666666668</v>
      </c>
    </row>
    <row r="16" spans="1:19" ht="12.75">
      <c r="A16" s="16">
        <v>2006</v>
      </c>
      <c r="B16" s="19" t="s">
        <v>4</v>
      </c>
      <c r="C16" s="19"/>
      <c r="D16" s="19"/>
      <c r="E16" s="19"/>
      <c r="F16" s="3">
        <v>186.18</v>
      </c>
      <c r="G16" s="3">
        <v>237.91</v>
      </c>
      <c r="H16" s="3">
        <v>159.79</v>
      </c>
      <c r="I16" s="3">
        <v>120.05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34.25</v>
      </c>
      <c r="Q16" s="4">
        <v>36.7</v>
      </c>
      <c r="R16" s="12">
        <f t="shared" si="1"/>
        <v>64.57333333333334</v>
      </c>
      <c r="S16" s="12">
        <f t="shared" si="2"/>
        <v>653.2733333333334</v>
      </c>
    </row>
    <row r="17" spans="1:19" ht="12.75">
      <c r="A17" s="17"/>
      <c r="B17" s="19" t="s">
        <v>5</v>
      </c>
      <c r="C17" s="19"/>
      <c r="D17" s="19"/>
      <c r="E17" s="19"/>
      <c r="F17" s="3">
        <f>F16/$I$4*1000</f>
        <v>41.2934992348127</v>
      </c>
      <c r="G17" s="3">
        <f aca="true" t="shared" si="6" ref="G17:Q17">G16/$I$4*1000</f>
        <v>52.766872934548765</v>
      </c>
      <c r="H17" s="3">
        <f t="shared" si="6"/>
        <v>35.44037083860093</v>
      </c>
      <c r="I17" s="3">
        <f t="shared" si="6"/>
        <v>26.626300263934173</v>
      </c>
      <c r="J17" s="3">
        <f t="shared" si="6"/>
        <v>0</v>
      </c>
      <c r="K17" s="3">
        <f t="shared" si="6"/>
        <v>0</v>
      </c>
      <c r="L17" s="3">
        <f t="shared" si="6"/>
        <v>0</v>
      </c>
      <c r="M17" s="3">
        <f t="shared" si="6"/>
        <v>0</v>
      </c>
      <c r="N17" s="3">
        <f t="shared" si="6"/>
        <v>0</v>
      </c>
      <c r="O17" s="3">
        <f t="shared" si="6"/>
        <v>0</v>
      </c>
      <c r="P17" s="3">
        <f t="shared" si="6"/>
        <v>7.596424690043693</v>
      </c>
      <c r="Q17" s="3">
        <f t="shared" si="6"/>
        <v>8.139818572981126</v>
      </c>
      <c r="R17" s="12">
        <f t="shared" si="1"/>
        <v>14.321940544576783</v>
      </c>
      <c r="S17" s="12">
        <f t="shared" si="2"/>
        <v>144.89172784468545</v>
      </c>
    </row>
    <row r="18" spans="1:19" ht="12.75">
      <c r="A18" s="17"/>
      <c r="B18" s="19" t="s">
        <v>6</v>
      </c>
      <c r="C18" s="19"/>
      <c r="D18" s="19"/>
      <c r="E18" s="19"/>
      <c r="F18" s="3">
        <f>F16*0.202</f>
        <v>37.608360000000005</v>
      </c>
      <c r="G18" s="3">
        <f aca="true" t="shared" si="7" ref="G18:Q18">G16*0.202</f>
        <v>48.05782</v>
      </c>
      <c r="H18" s="3">
        <f t="shared" si="7"/>
        <v>32.27758</v>
      </c>
      <c r="I18" s="3">
        <f t="shared" si="7"/>
        <v>24.2501</v>
      </c>
      <c r="J18" s="3">
        <f t="shared" si="7"/>
        <v>0</v>
      </c>
      <c r="K18" s="3">
        <f t="shared" si="7"/>
        <v>0</v>
      </c>
      <c r="L18" s="3">
        <f t="shared" si="7"/>
        <v>0</v>
      </c>
      <c r="M18" s="3">
        <f t="shared" si="7"/>
        <v>0</v>
      </c>
      <c r="N18" s="3">
        <f t="shared" si="7"/>
        <v>0</v>
      </c>
      <c r="O18" s="3">
        <f t="shared" si="7"/>
        <v>0</v>
      </c>
      <c r="P18" s="3">
        <f t="shared" si="7"/>
        <v>6.918500000000001</v>
      </c>
      <c r="Q18" s="3">
        <f t="shared" si="7"/>
        <v>7.413400000000001</v>
      </c>
      <c r="R18" s="12">
        <f t="shared" si="1"/>
        <v>13.043813333333333</v>
      </c>
      <c r="S18" s="12">
        <f t="shared" si="2"/>
        <v>131.96121333333332</v>
      </c>
    </row>
    <row r="19" spans="1:19" ht="12.75">
      <c r="A19" s="18"/>
      <c r="B19" s="13" t="s">
        <v>42</v>
      </c>
      <c r="C19" s="14"/>
      <c r="D19" s="15"/>
      <c r="E19" s="2"/>
      <c r="F19" s="3">
        <v>4218.84</v>
      </c>
      <c r="G19" s="3">
        <v>5391.04</v>
      </c>
      <c r="H19" s="3">
        <v>3620.84</v>
      </c>
      <c r="I19" s="3">
        <v>2720.33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998.73</v>
      </c>
      <c r="Q19" s="4">
        <v>1011.66</v>
      </c>
      <c r="R19" s="12">
        <f t="shared" si="1"/>
        <v>1496.7866666666669</v>
      </c>
      <c r="S19" s="12">
        <f t="shared" si="2"/>
        <v>15239.386666666667</v>
      </c>
    </row>
    <row r="20" spans="1:19" ht="12.75">
      <c r="A20" s="16">
        <v>2007</v>
      </c>
      <c r="B20" s="19" t="s">
        <v>4</v>
      </c>
      <c r="C20" s="19"/>
      <c r="D20" s="19"/>
      <c r="E20" s="19"/>
      <c r="F20" s="3">
        <v>67.51</v>
      </c>
      <c r="G20" s="3">
        <v>58.49</v>
      </c>
      <c r="H20" s="3">
        <v>160.32</v>
      </c>
      <c r="I20" s="3">
        <v>66.93</v>
      </c>
      <c r="J20" s="3">
        <v>49.192</v>
      </c>
      <c r="K20" s="3">
        <v>0</v>
      </c>
      <c r="L20" s="3">
        <v>0</v>
      </c>
      <c r="M20" s="3">
        <v>0</v>
      </c>
      <c r="N20" s="3">
        <v>0</v>
      </c>
      <c r="O20" s="3">
        <v>25.218</v>
      </c>
      <c r="P20" s="3">
        <v>77.762</v>
      </c>
      <c r="Q20" s="4">
        <v>89.87</v>
      </c>
      <c r="R20" s="12">
        <f t="shared" si="1"/>
        <v>49.60766666666667</v>
      </c>
      <c r="S20" s="12">
        <f t="shared" si="2"/>
        <v>577.3896666666667</v>
      </c>
    </row>
    <row r="21" spans="1:19" ht="12.75">
      <c r="A21" s="17"/>
      <c r="B21" s="19" t="s">
        <v>5</v>
      </c>
      <c r="C21" s="19"/>
      <c r="D21" s="19"/>
      <c r="E21" s="19"/>
      <c r="F21" s="3">
        <f>F20/$I$4*1000</f>
        <v>14.973273892696344</v>
      </c>
      <c r="G21" s="3">
        <f aca="true" t="shared" si="8" ref="G21:Q21">G20/$I$4*1000</f>
        <v>12.972697229800165</v>
      </c>
      <c r="H21" s="3">
        <f t="shared" si="8"/>
        <v>35.5579213520527</v>
      </c>
      <c r="I21" s="3">
        <f t="shared" si="8"/>
        <v>14.844633708164217</v>
      </c>
      <c r="J21" s="3">
        <f t="shared" si="8"/>
        <v>10.910461995697208</v>
      </c>
      <c r="K21" s="3">
        <f t="shared" si="8"/>
        <v>0</v>
      </c>
      <c r="L21" s="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5.593186506088229</v>
      </c>
      <c r="P21" s="3">
        <f t="shared" si="8"/>
        <v>17.247100051012488</v>
      </c>
      <c r="Q21" s="3">
        <f t="shared" si="8"/>
        <v>19.93257479983144</v>
      </c>
      <c r="R21" s="12">
        <f t="shared" si="1"/>
        <v>11.002654127945233</v>
      </c>
      <c r="S21" s="12">
        <f t="shared" si="2"/>
        <v>128.0612297705917</v>
      </c>
    </row>
    <row r="22" spans="1:19" ht="12.75">
      <c r="A22" s="17"/>
      <c r="B22" s="19" t="s">
        <v>6</v>
      </c>
      <c r="C22" s="19"/>
      <c r="D22" s="19"/>
      <c r="E22" s="19"/>
      <c r="F22" s="3">
        <f>F20*0.202</f>
        <v>13.637020000000001</v>
      </c>
      <c r="G22" s="3">
        <f aca="true" t="shared" si="9" ref="G22:Q22">G20*0.202</f>
        <v>11.814980000000002</v>
      </c>
      <c r="H22" s="3">
        <f t="shared" si="9"/>
        <v>32.38464</v>
      </c>
      <c r="I22" s="3">
        <f t="shared" si="9"/>
        <v>13.519860000000003</v>
      </c>
      <c r="J22" s="3">
        <f t="shared" si="9"/>
        <v>9.936784000000001</v>
      </c>
      <c r="K22" s="3">
        <f t="shared" si="9"/>
        <v>0</v>
      </c>
      <c r="L22" s="3">
        <f t="shared" si="9"/>
        <v>0</v>
      </c>
      <c r="M22" s="3">
        <f t="shared" si="9"/>
        <v>0</v>
      </c>
      <c r="N22" s="3">
        <f t="shared" si="9"/>
        <v>0</v>
      </c>
      <c r="O22" s="3">
        <f t="shared" si="9"/>
        <v>5.094036</v>
      </c>
      <c r="P22" s="3">
        <f t="shared" si="9"/>
        <v>15.707924</v>
      </c>
      <c r="Q22" s="3">
        <f t="shared" si="9"/>
        <v>18.153740000000003</v>
      </c>
      <c r="R22" s="12">
        <f t="shared" si="1"/>
        <v>10.020748666666668</v>
      </c>
      <c r="S22" s="12">
        <f t="shared" si="2"/>
        <v>116.63271266666666</v>
      </c>
    </row>
    <row r="23" spans="1:19" ht="12.75">
      <c r="A23" s="18"/>
      <c r="B23" s="13" t="s">
        <v>23</v>
      </c>
      <c r="C23" s="14"/>
      <c r="D23" s="15"/>
      <c r="E23" s="2"/>
      <c r="F23" s="3">
        <v>1968.59</v>
      </c>
      <c r="G23" s="3">
        <v>1705.57</v>
      </c>
      <c r="H23" s="3">
        <v>4674.93</v>
      </c>
      <c r="I23" s="3">
        <v>1951.68</v>
      </c>
      <c r="J23" s="3">
        <v>1434.44</v>
      </c>
      <c r="K23" s="3">
        <v>0</v>
      </c>
      <c r="L23" s="3">
        <v>0</v>
      </c>
      <c r="M23" s="3">
        <v>0</v>
      </c>
      <c r="N23" s="3">
        <v>0</v>
      </c>
      <c r="O23" s="3">
        <v>1082.1</v>
      </c>
      <c r="P23" s="3">
        <v>3336.77</v>
      </c>
      <c r="Q23" s="4">
        <v>4223.89</v>
      </c>
      <c r="R23" s="12">
        <f t="shared" si="1"/>
        <v>1698.1641666666667</v>
      </c>
      <c r="S23" s="12">
        <f t="shared" si="2"/>
        <v>20107.544166666667</v>
      </c>
    </row>
    <row r="24" spans="1:19" ht="12.75">
      <c r="A24" s="20">
        <v>2008</v>
      </c>
      <c r="B24" s="19" t="s">
        <v>4</v>
      </c>
      <c r="C24" s="19"/>
      <c r="D24" s="19"/>
      <c r="E24" s="19"/>
      <c r="F24" s="3">
        <v>100.074</v>
      </c>
      <c r="G24" s="3">
        <v>105.827</v>
      </c>
      <c r="H24" s="3">
        <v>99.95</v>
      </c>
      <c r="I24" s="3">
        <v>56.885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8.92</v>
      </c>
      <c r="P24" s="3">
        <v>67.379</v>
      </c>
      <c r="Q24" s="4">
        <v>26.192</v>
      </c>
      <c r="R24" s="12">
        <f t="shared" si="1"/>
        <v>38.76891666666667</v>
      </c>
      <c r="S24" s="12">
        <f t="shared" si="2"/>
        <v>403.9219166666667</v>
      </c>
    </row>
    <row r="25" spans="1:19" ht="12.75">
      <c r="A25" s="20"/>
      <c r="B25" s="19" t="s">
        <v>5</v>
      </c>
      <c r="C25" s="19"/>
      <c r="D25" s="19"/>
      <c r="E25" s="19"/>
      <c r="F25" s="3">
        <f>F24/$I$4*1000</f>
        <v>22.195754873910438</v>
      </c>
      <c r="G25" s="3">
        <f aca="true" t="shared" si="10" ref="G25:Q25">G24/$I$4*1000</f>
        <v>23.47173242841617</v>
      </c>
      <c r="H25" s="3">
        <f t="shared" si="10"/>
        <v>22.168252489631158</v>
      </c>
      <c r="I25" s="3">
        <f t="shared" si="10"/>
        <v>12.616718788120744</v>
      </c>
      <c r="J25" s="3">
        <f t="shared" si="10"/>
        <v>0</v>
      </c>
      <c r="K25" s="3">
        <f t="shared" si="10"/>
        <v>0</v>
      </c>
      <c r="L25" s="3">
        <f t="shared" si="10"/>
        <v>0</v>
      </c>
      <c r="M25" s="3">
        <f t="shared" si="10"/>
        <v>0</v>
      </c>
      <c r="N25" s="3">
        <f t="shared" si="10"/>
        <v>0</v>
      </c>
      <c r="O25" s="3">
        <f t="shared" si="10"/>
        <v>1.978397320735467</v>
      </c>
      <c r="P25" s="3">
        <f t="shared" si="10"/>
        <v>14.944218954465812</v>
      </c>
      <c r="Q25" s="3">
        <f t="shared" si="10"/>
        <v>5.80921329873356</v>
      </c>
      <c r="R25" s="12">
        <f t="shared" si="1"/>
        <v>8.598690679501113</v>
      </c>
      <c r="S25" s="12">
        <f t="shared" si="2"/>
        <v>89.58722395960405</v>
      </c>
    </row>
    <row r="26" spans="1:19" ht="12.75">
      <c r="A26" s="20"/>
      <c r="B26" s="19" t="s">
        <v>6</v>
      </c>
      <c r="C26" s="19"/>
      <c r="D26" s="19"/>
      <c r="E26" s="19"/>
      <c r="F26" s="3">
        <f>F24*0.202</f>
        <v>20.214948</v>
      </c>
      <c r="G26" s="3">
        <f aca="true" t="shared" si="11" ref="G26:Q26">G24*0.202</f>
        <v>21.377054</v>
      </c>
      <c r="H26" s="3">
        <f t="shared" si="11"/>
        <v>20.1899</v>
      </c>
      <c r="I26" s="3">
        <f t="shared" si="11"/>
        <v>11.49077</v>
      </c>
      <c r="J26" s="3">
        <f t="shared" si="11"/>
        <v>0</v>
      </c>
      <c r="K26" s="3">
        <f t="shared" si="11"/>
        <v>0</v>
      </c>
      <c r="L26" s="3">
        <f t="shared" si="11"/>
        <v>0</v>
      </c>
      <c r="M26" s="3">
        <f t="shared" si="11"/>
        <v>0</v>
      </c>
      <c r="N26" s="3">
        <f t="shared" si="11"/>
        <v>0</v>
      </c>
      <c r="O26" s="3">
        <f t="shared" si="11"/>
        <v>1.80184</v>
      </c>
      <c r="P26" s="3">
        <f t="shared" si="11"/>
        <v>13.610558000000001</v>
      </c>
      <c r="Q26" s="3">
        <f t="shared" si="11"/>
        <v>5.290784</v>
      </c>
      <c r="R26" s="12">
        <f t="shared" si="1"/>
        <v>7.831321166666666</v>
      </c>
      <c r="S26" s="12">
        <f t="shared" si="2"/>
        <v>81.59222716666667</v>
      </c>
    </row>
    <row r="27" spans="1:19" ht="12.75">
      <c r="A27" s="20"/>
      <c r="B27" s="20" t="s">
        <v>41</v>
      </c>
      <c r="C27" s="20"/>
      <c r="D27" s="20"/>
      <c r="E27" s="2"/>
      <c r="F27" s="3">
        <v>4132.08</v>
      </c>
      <c r="G27" s="3">
        <v>4455.32</v>
      </c>
      <c r="H27" s="3">
        <v>4288.94</v>
      </c>
      <c r="I27" s="3">
        <v>2766.32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520.72</v>
      </c>
      <c r="P27" s="3">
        <v>3932.91</v>
      </c>
      <c r="Q27" s="3">
        <v>1804.1</v>
      </c>
      <c r="R27" s="12">
        <f t="shared" si="1"/>
        <v>1825.0325</v>
      </c>
      <c r="S27" s="12">
        <f t="shared" si="2"/>
        <v>19593.3425</v>
      </c>
    </row>
    <row r="30" ht="12.75">
      <c r="A30" s="8" t="s">
        <v>20</v>
      </c>
    </row>
    <row r="32" spans="1:19" ht="12.75">
      <c r="A32" s="1" t="s">
        <v>3</v>
      </c>
      <c r="F32" t="s">
        <v>7</v>
      </c>
      <c r="G32" t="s">
        <v>9</v>
      </c>
      <c r="H32" t="s">
        <v>8</v>
      </c>
      <c r="I32" t="s">
        <v>10</v>
      </c>
      <c r="J32" t="s">
        <v>11</v>
      </c>
      <c r="K32" t="s">
        <v>12</v>
      </c>
      <c r="L32" t="s">
        <v>13</v>
      </c>
      <c r="M32" t="s">
        <v>14</v>
      </c>
      <c r="N32" t="s">
        <v>15</v>
      </c>
      <c r="O32" t="s">
        <v>16</v>
      </c>
      <c r="P32" t="s">
        <v>17</v>
      </c>
      <c r="Q32" t="s">
        <v>18</v>
      </c>
      <c r="R32" s="3" t="s">
        <v>21</v>
      </c>
      <c r="S32" s="3" t="s">
        <v>19</v>
      </c>
    </row>
    <row r="33" spans="1:19" ht="12.75">
      <c r="A33" s="16">
        <v>2004</v>
      </c>
      <c r="B33" s="19" t="s">
        <v>4</v>
      </c>
      <c r="C33" s="19"/>
      <c r="D33" s="19"/>
      <c r="E33" s="19"/>
      <c r="F33" s="3">
        <v>13.837</v>
      </c>
      <c r="G33" s="3">
        <v>11.105</v>
      </c>
      <c r="H33" s="3">
        <v>11.003</v>
      </c>
      <c r="I33" s="3">
        <v>7.892</v>
      </c>
      <c r="J33" s="3">
        <v>7.209</v>
      </c>
      <c r="K33" s="3">
        <v>4.178</v>
      </c>
      <c r="L33" s="3">
        <v>5.473</v>
      </c>
      <c r="M33" s="3">
        <v>2.151</v>
      </c>
      <c r="N33" s="3">
        <v>4.884</v>
      </c>
      <c r="O33" s="3">
        <v>4.36</v>
      </c>
      <c r="P33" s="3">
        <v>2.733</v>
      </c>
      <c r="Q33" s="3">
        <v>2.733</v>
      </c>
      <c r="R33" s="12">
        <f aca="true" t="shared" si="12" ref="R33:R52">SUM(F33:Q33)/12</f>
        <v>6.463166666666667</v>
      </c>
      <c r="S33" s="12">
        <f aca="true" t="shared" si="13" ref="S33:S52">SUM(G33:R33)</f>
        <v>70.18416666666666</v>
      </c>
    </row>
    <row r="34" spans="1:19" ht="12.75">
      <c r="A34" s="17"/>
      <c r="B34" s="19" t="s">
        <v>5</v>
      </c>
      <c r="C34" s="19"/>
      <c r="D34" s="19"/>
      <c r="E34" s="19"/>
      <c r="F34" s="3">
        <f>F33/$I$4*1000</f>
        <v>3.068955574777652</v>
      </c>
      <c r="G34" s="3">
        <f aca="true" t="shared" si="14" ref="G34:Q34">G33/$I$4*1000</f>
        <v>2.4630159469470136</v>
      </c>
      <c r="H34" s="3">
        <f t="shared" si="14"/>
        <v>2.4403930179430877</v>
      </c>
      <c r="I34" s="3">
        <f t="shared" si="14"/>
        <v>1.7503936833233529</v>
      </c>
      <c r="J34" s="3">
        <f t="shared" si="14"/>
        <v>1.5989087763656928</v>
      </c>
      <c r="K34" s="3">
        <f t="shared" si="14"/>
        <v>0.9266529154745271</v>
      </c>
      <c r="L34" s="3">
        <f t="shared" si="14"/>
        <v>1.2138753964557412</v>
      </c>
      <c r="M34" s="3">
        <f t="shared" si="14"/>
        <v>0.47707764987690465</v>
      </c>
      <c r="N34" s="3">
        <f t="shared" si="14"/>
        <v>1.0832390711291504</v>
      </c>
      <c r="O34" s="3">
        <f t="shared" si="14"/>
        <v>0.9670193182070221</v>
      </c>
      <c r="P34" s="3">
        <f t="shared" si="14"/>
        <v>0.6061614212522457</v>
      </c>
      <c r="Q34" s="3">
        <f t="shared" si="14"/>
        <v>0.6061614212522457</v>
      </c>
      <c r="R34" s="12">
        <f t="shared" si="12"/>
        <v>1.4334878494170529</v>
      </c>
      <c r="S34" s="12">
        <f t="shared" si="13"/>
        <v>15.566386467644035</v>
      </c>
    </row>
    <row r="35" spans="1:19" ht="12.75">
      <c r="A35" s="17"/>
      <c r="B35" s="19" t="s">
        <v>6</v>
      </c>
      <c r="C35" s="19"/>
      <c r="D35" s="19"/>
      <c r="E35" s="19"/>
      <c r="F35" s="3">
        <f>F33*0.202</f>
        <v>2.795074</v>
      </c>
      <c r="G35" s="3">
        <f aca="true" t="shared" si="15" ref="G35:Q35">G33*0.202</f>
        <v>2.2432100000000004</v>
      </c>
      <c r="H35" s="3">
        <f t="shared" si="15"/>
        <v>2.2226060000000003</v>
      </c>
      <c r="I35" s="3">
        <f t="shared" si="15"/>
        <v>1.5941840000000003</v>
      </c>
      <c r="J35" s="3">
        <f t="shared" si="15"/>
        <v>1.456218</v>
      </c>
      <c r="K35" s="3">
        <f t="shared" si="15"/>
        <v>0.843956</v>
      </c>
      <c r="L35" s="3">
        <f t="shared" si="15"/>
        <v>1.1055460000000001</v>
      </c>
      <c r="M35" s="3">
        <f t="shared" si="15"/>
        <v>0.434502</v>
      </c>
      <c r="N35" s="3">
        <f t="shared" si="15"/>
        <v>0.9865680000000001</v>
      </c>
      <c r="O35" s="3">
        <f t="shared" si="15"/>
        <v>0.8807200000000002</v>
      </c>
      <c r="P35" s="3">
        <f t="shared" si="15"/>
        <v>0.5520660000000001</v>
      </c>
      <c r="Q35" s="3">
        <f t="shared" si="15"/>
        <v>0.5520660000000001</v>
      </c>
      <c r="R35" s="12">
        <f t="shared" si="12"/>
        <v>1.305559666666667</v>
      </c>
      <c r="S35" s="12">
        <f t="shared" si="13"/>
        <v>14.177201666666669</v>
      </c>
    </row>
    <row r="36" spans="1:19" ht="12.75">
      <c r="A36" s="18"/>
      <c r="B36" s="13" t="s">
        <v>43</v>
      </c>
      <c r="C36" s="14"/>
      <c r="D36" s="14"/>
      <c r="E36" s="15"/>
      <c r="F36" s="3">
        <v>262.07</v>
      </c>
      <c r="G36" s="3">
        <v>210.33</v>
      </c>
      <c r="H36" s="3">
        <v>208.4</v>
      </c>
      <c r="I36" s="3">
        <v>149.47</v>
      </c>
      <c r="J36" s="3">
        <v>136.54</v>
      </c>
      <c r="K36" s="3">
        <v>79.13</v>
      </c>
      <c r="L36" s="3">
        <v>103.66</v>
      </c>
      <c r="M36" s="3">
        <v>40.74</v>
      </c>
      <c r="N36" s="3">
        <v>92.5</v>
      </c>
      <c r="O36" s="3">
        <v>82.58</v>
      </c>
      <c r="P36" s="3">
        <v>51.76</v>
      </c>
      <c r="Q36" s="3">
        <v>51.76</v>
      </c>
      <c r="R36" s="12">
        <f t="shared" si="12"/>
        <v>122.41166666666668</v>
      </c>
      <c r="S36" s="12">
        <f t="shared" si="13"/>
        <v>1329.2816666666665</v>
      </c>
    </row>
    <row r="37" spans="1:19" ht="12.75">
      <c r="A37" s="16">
        <v>2005</v>
      </c>
      <c r="B37" s="19" t="s">
        <v>4</v>
      </c>
      <c r="C37" s="19"/>
      <c r="D37" s="19"/>
      <c r="E37" s="19"/>
      <c r="F37" s="3">
        <v>3.779</v>
      </c>
      <c r="G37" s="3">
        <v>2.849</v>
      </c>
      <c r="H37" s="3">
        <v>2.035</v>
      </c>
      <c r="I37" s="3">
        <v>2.558</v>
      </c>
      <c r="J37" s="3">
        <v>0.465</v>
      </c>
      <c r="K37" s="3">
        <v>0.465</v>
      </c>
      <c r="L37" s="3">
        <v>5.116</v>
      </c>
      <c r="M37" s="3">
        <v>4.651</v>
      </c>
      <c r="N37" s="3">
        <v>5.465</v>
      </c>
      <c r="O37" s="3">
        <v>0</v>
      </c>
      <c r="P37" s="3">
        <v>0</v>
      </c>
      <c r="Q37" s="3">
        <v>0</v>
      </c>
      <c r="R37" s="12">
        <f t="shared" si="12"/>
        <v>2.2819166666666666</v>
      </c>
      <c r="S37" s="12">
        <f t="shared" si="13"/>
        <v>25.885916666666667</v>
      </c>
    </row>
    <row r="38" spans="1:19" ht="12.75">
      <c r="A38" s="17"/>
      <c r="B38" s="19" t="s">
        <v>5</v>
      </c>
      <c r="C38" s="19"/>
      <c r="D38" s="19"/>
      <c r="E38" s="19"/>
      <c r="F38" s="3">
        <f>F37/$I$4*1000</f>
        <v>0.838157340253288</v>
      </c>
      <c r="G38" s="3">
        <f aca="true" t="shared" si="16" ref="G38:Q38">G37/$I$4*1000</f>
        <v>0.6318894581586711</v>
      </c>
      <c r="H38" s="3">
        <f t="shared" si="16"/>
        <v>0.4513496129704794</v>
      </c>
      <c r="I38" s="3">
        <f t="shared" si="16"/>
        <v>0.5673475724710004</v>
      </c>
      <c r="J38" s="3">
        <f t="shared" si="16"/>
        <v>0.10313394104730855</v>
      </c>
      <c r="K38" s="3">
        <f t="shared" si="16"/>
        <v>0.10313394104730855</v>
      </c>
      <c r="L38" s="3">
        <f t="shared" si="16"/>
        <v>1.1346951449420009</v>
      </c>
      <c r="M38" s="3">
        <f t="shared" si="16"/>
        <v>1.0315612038946924</v>
      </c>
      <c r="N38" s="3">
        <f t="shared" si="16"/>
        <v>1.212101049082884</v>
      </c>
      <c r="O38" s="3">
        <f t="shared" si="16"/>
        <v>0</v>
      </c>
      <c r="P38" s="3">
        <f t="shared" si="16"/>
        <v>0</v>
      </c>
      <c r="Q38" s="3">
        <f t="shared" si="16"/>
        <v>0</v>
      </c>
      <c r="R38" s="12">
        <f t="shared" si="12"/>
        <v>0.5061141053223028</v>
      </c>
      <c r="S38" s="12">
        <f t="shared" si="13"/>
        <v>5.741326028936649</v>
      </c>
    </row>
    <row r="39" spans="1:19" ht="12.75">
      <c r="A39" s="17"/>
      <c r="B39" s="19" t="s">
        <v>6</v>
      </c>
      <c r="C39" s="19"/>
      <c r="D39" s="19"/>
      <c r="E39" s="19"/>
      <c r="F39" s="3">
        <f>F37*0.202</f>
        <v>0.763358</v>
      </c>
      <c r="G39" s="3">
        <f aca="true" t="shared" si="17" ref="G39:Q39">G37*0.202</f>
        <v>0.5754980000000001</v>
      </c>
      <c r="H39" s="3">
        <f t="shared" si="17"/>
        <v>0.41107000000000005</v>
      </c>
      <c r="I39" s="3">
        <f t="shared" si="17"/>
        <v>0.516716</v>
      </c>
      <c r="J39" s="3">
        <f t="shared" si="17"/>
        <v>0.09393000000000001</v>
      </c>
      <c r="K39" s="3">
        <f t="shared" si="17"/>
        <v>0.09393000000000001</v>
      </c>
      <c r="L39" s="3">
        <f t="shared" si="17"/>
        <v>1.033432</v>
      </c>
      <c r="M39" s="3">
        <f t="shared" si="17"/>
        <v>0.9395020000000001</v>
      </c>
      <c r="N39" s="3">
        <f t="shared" si="17"/>
        <v>1.10393</v>
      </c>
      <c r="O39" s="3">
        <f t="shared" si="17"/>
        <v>0</v>
      </c>
      <c r="P39" s="3">
        <f t="shared" si="17"/>
        <v>0</v>
      </c>
      <c r="Q39" s="3">
        <f t="shared" si="17"/>
        <v>0</v>
      </c>
      <c r="R39" s="12">
        <f t="shared" si="12"/>
        <v>0.4609471666666667</v>
      </c>
      <c r="S39" s="12">
        <f t="shared" si="13"/>
        <v>5.228955166666667</v>
      </c>
    </row>
    <row r="40" spans="1:19" ht="12.75">
      <c r="A40" s="18"/>
      <c r="B40" s="13" t="s">
        <v>43</v>
      </c>
      <c r="C40" s="14"/>
      <c r="D40" s="14"/>
      <c r="E40" s="15"/>
      <c r="F40" s="3">
        <v>71.57</v>
      </c>
      <c r="G40" s="3">
        <v>53.96</v>
      </c>
      <c r="H40" s="3">
        <v>38.54</v>
      </c>
      <c r="I40" s="3">
        <v>48.45</v>
      </c>
      <c r="J40" s="3">
        <v>8.81</v>
      </c>
      <c r="K40" s="3">
        <v>8.81</v>
      </c>
      <c r="L40" s="3">
        <v>122</v>
      </c>
      <c r="M40" s="3">
        <v>88.09</v>
      </c>
      <c r="N40" s="3">
        <v>103.51</v>
      </c>
      <c r="O40" s="3">
        <v>0</v>
      </c>
      <c r="P40" s="3">
        <v>0</v>
      </c>
      <c r="Q40" s="3">
        <v>0</v>
      </c>
      <c r="R40" s="12">
        <f t="shared" si="12"/>
        <v>45.31166666666667</v>
      </c>
      <c r="S40" s="12">
        <f t="shared" si="13"/>
        <v>517.4816666666666</v>
      </c>
    </row>
    <row r="41" spans="1:19" ht="12.75">
      <c r="A41" s="16">
        <v>2006</v>
      </c>
      <c r="B41" s="19" t="s">
        <v>4</v>
      </c>
      <c r="C41" s="19"/>
      <c r="D41" s="19"/>
      <c r="E41" s="19"/>
      <c r="F41" s="3">
        <v>0</v>
      </c>
      <c r="G41" s="3">
        <v>0.233</v>
      </c>
      <c r="H41" s="3">
        <v>1.831</v>
      </c>
      <c r="I41" s="3">
        <v>1.541</v>
      </c>
      <c r="J41" s="3">
        <v>1.105</v>
      </c>
      <c r="K41" s="3">
        <v>1.105</v>
      </c>
      <c r="L41" s="3">
        <v>2.849</v>
      </c>
      <c r="M41" s="3">
        <v>2.267</v>
      </c>
      <c r="N41" s="3">
        <v>2.035</v>
      </c>
      <c r="O41" s="3">
        <v>2.674</v>
      </c>
      <c r="P41" s="3">
        <v>0</v>
      </c>
      <c r="Q41" s="4">
        <v>0</v>
      </c>
      <c r="R41" s="12">
        <f t="shared" si="12"/>
        <v>1.3033333333333332</v>
      </c>
      <c r="S41" s="12">
        <f t="shared" si="13"/>
        <v>16.94333333333333</v>
      </c>
    </row>
    <row r="42" spans="1:19" ht="12.75">
      <c r="A42" s="17"/>
      <c r="B42" s="19" t="s">
        <v>5</v>
      </c>
      <c r="C42" s="19"/>
      <c r="D42" s="19"/>
      <c r="E42" s="19"/>
      <c r="F42" s="3">
        <f>F41/$I$4*1000</f>
        <v>0</v>
      </c>
      <c r="G42" s="3">
        <f aca="true" t="shared" si="18" ref="G42:Q42">G41/$I$4*1000</f>
        <v>0.05167786723445783</v>
      </c>
      <c r="H42" s="3">
        <f t="shared" si="18"/>
        <v>0.40610375496262785</v>
      </c>
      <c r="I42" s="3">
        <f t="shared" si="18"/>
        <v>0.3417836626965644</v>
      </c>
      <c r="J42" s="3">
        <f t="shared" si="18"/>
        <v>0.24508173087586224</v>
      </c>
      <c r="K42" s="3">
        <f t="shared" si="18"/>
        <v>0.24508173087586224</v>
      </c>
      <c r="L42" s="3">
        <f t="shared" si="18"/>
        <v>0.6318894581586711</v>
      </c>
      <c r="M42" s="3">
        <f t="shared" si="18"/>
        <v>0.50280568678333</v>
      </c>
      <c r="N42" s="3">
        <f t="shared" si="18"/>
        <v>0.4513496129704794</v>
      </c>
      <c r="O42" s="3">
        <f t="shared" si="18"/>
        <v>0.5930756093774259</v>
      </c>
      <c r="P42" s="3">
        <f t="shared" si="18"/>
        <v>0</v>
      </c>
      <c r="Q42" s="3">
        <f t="shared" si="18"/>
        <v>0</v>
      </c>
      <c r="R42" s="12">
        <f t="shared" si="12"/>
        <v>0.2890707594946067</v>
      </c>
      <c r="S42" s="12">
        <f t="shared" si="13"/>
        <v>3.757919873429887</v>
      </c>
    </row>
    <row r="43" spans="1:19" ht="12.75">
      <c r="A43" s="17"/>
      <c r="B43" s="19" t="s">
        <v>6</v>
      </c>
      <c r="C43" s="19"/>
      <c r="D43" s="19"/>
      <c r="E43" s="19"/>
      <c r="F43" s="3">
        <f>F41*0.202</f>
        <v>0</v>
      </c>
      <c r="G43" s="3">
        <f aca="true" t="shared" si="19" ref="G43:Q43">G41*0.202</f>
        <v>0.047066000000000004</v>
      </c>
      <c r="H43" s="3">
        <f t="shared" si="19"/>
        <v>0.369862</v>
      </c>
      <c r="I43" s="3">
        <f t="shared" si="19"/>
        <v>0.311282</v>
      </c>
      <c r="J43" s="3">
        <f t="shared" si="19"/>
        <v>0.22321000000000002</v>
      </c>
      <c r="K43" s="3">
        <f t="shared" si="19"/>
        <v>0.22321000000000002</v>
      </c>
      <c r="L43" s="3">
        <f t="shared" si="19"/>
        <v>0.5754980000000001</v>
      </c>
      <c r="M43" s="3">
        <f t="shared" si="19"/>
        <v>0.457934</v>
      </c>
      <c r="N43" s="3">
        <f t="shared" si="19"/>
        <v>0.41107000000000005</v>
      </c>
      <c r="O43" s="3">
        <f t="shared" si="19"/>
        <v>0.5401480000000001</v>
      </c>
      <c r="P43" s="3">
        <f t="shared" si="19"/>
        <v>0</v>
      </c>
      <c r="Q43" s="3">
        <f t="shared" si="19"/>
        <v>0</v>
      </c>
      <c r="R43" s="12">
        <f t="shared" si="12"/>
        <v>0.2632733333333333</v>
      </c>
      <c r="S43" s="12">
        <f t="shared" si="13"/>
        <v>3.422553333333333</v>
      </c>
    </row>
    <row r="44" spans="1:19" ht="12.75">
      <c r="A44" s="18"/>
      <c r="B44" s="13" t="s">
        <v>23</v>
      </c>
      <c r="C44" s="14"/>
      <c r="D44" s="14"/>
      <c r="E44" s="15"/>
      <c r="F44" s="3">
        <v>0</v>
      </c>
      <c r="G44" s="3">
        <v>5.28</v>
      </c>
      <c r="H44" s="3">
        <v>41.49</v>
      </c>
      <c r="I44" s="3">
        <v>34.92</v>
      </c>
      <c r="J44" s="3">
        <v>25.04</v>
      </c>
      <c r="K44" s="3">
        <v>25.04</v>
      </c>
      <c r="L44" s="3">
        <v>64.56</v>
      </c>
      <c r="M44" s="3">
        <v>51.37</v>
      </c>
      <c r="N44" s="3">
        <v>59.34</v>
      </c>
      <c r="O44" s="3">
        <v>77.97</v>
      </c>
      <c r="P44" s="3">
        <v>0</v>
      </c>
      <c r="Q44" s="4">
        <v>0</v>
      </c>
      <c r="R44" s="12">
        <f t="shared" si="12"/>
        <v>32.08416666666667</v>
      </c>
      <c r="S44" s="12">
        <f t="shared" si="13"/>
        <v>417.09416666666664</v>
      </c>
    </row>
    <row r="45" spans="1:19" ht="12.75">
      <c r="A45" s="16">
        <v>2007</v>
      </c>
      <c r="B45" s="19" t="s">
        <v>4</v>
      </c>
      <c r="C45" s="19"/>
      <c r="D45" s="19"/>
      <c r="E45" s="19"/>
      <c r="F45" s="3">
        <v>1.337</v>
      </c>
      <c r="G45" s="3">
        <v>0</v>
      </c>
      <c r="H45" s="3">
        <v>0</v>
      </c>
      <c r="I45" s="3">
        <v>0</v>
      </c>
      <c r="J45" s="3">
        <v>0</v>
      </c>
      <c r="K45" s="3">
        <v>49.134</v>
      </c>
      <c r="L45" s="3">
        <v>0.354</v>
      </c>
      <c r="M45" s="3">
        <v>0.354</v>
      </c>
      <c r="N45" s="3">
        <v>0.319</v>
      </c>
      <c r="O45" s="3">
        <v>0</v>
      </c>
      <c r="P45" s="3">
        <v>0</v>
      </c>
      <c r="Q45" s="4">
        <v>0</v>
      </c>
      <c r="R45" s="12">
        <f t="shared" si="12"/>
        <v>4.2915</v>
      </c>
      <c r="S45" s="12">
        <f t="shared" si="13"/>
        <v>54.4525</v>
      </c>
    </row>
    <row r="46" spans="1:19" ht="12.75">
      <c r="A46" s="17"/>
      <c r="B46" s="19" t="s">
        <v>5</v>
      </c>
      <c r="C46" s="19"/>
      <c r="D46" s="19"/>
      <c r="E46" s="19"/>
      <c r="F46" s="3">
        <f>F45/$I$4*1000</f>
        <v>0.29653780468871294</v>
      </c>
      <c r="G46" s="3">
        <f aca="true" t="shared" si="20" ref="G46:Q46">G45/$I$4*1000</f>
        <v>0</v>
      </c>
      <c r="H46" s="3">
        <f t="shared" si="20"/>
        <v>0</v>
      </c>
      <c r="I46" s="3">
        <f t="shared" si="20"/>
        <v>0</v>
      </c>
      <c r="J46" s="3">
        <f t="shared" si="20"/>
        <v>0</v>
      </c>
      <c r="K46" s="3">
        <f t="shared" si="20"/>
        <v>10.897597977243995</v>
      </c>
      <c r="L46" s="3">
        <f t="shared" si="20"/>
        <v>0.07851487124891876</v>
      </c>
      <c r="M46" s="3">
        <f t="shared" si="20"/>
        <v>0.07851487124891876</v>
      </c>
      <c r="N46" s="3">
        <f t="shared" si="20"/>
        <v>0.07075210149266972</v>
      </c>
      <c r="O46" s="3">
        <f t="shared" si="20"/>
        <v>0</v>
      </c>
      <c r="P46" s="3">
        <f t="shared" si="20"/>
        <v>0</v>
      </c>
      <c r="Q46" s="3">
        <f t="shared" si="20"/>
        <v>0</v>
      </c>
      <c r="R46" s="12">
        <f t="shared" si="12"/>
        <v>0.9518264688269346</v>
      </c>
      <c r="S46" s="12">
        <f t="shared" si="13"/>
        <v>12.077206290061437</v>
      </c>
    </row>
    <row r="47" spans="1:19" ht="12.75">
      <c r="A47" s="17"/>
      <c r="B47" s="19" t="s">
        <v>6</v>
      </c>
      <c r="C47" s="19"/>
      <c r="D47" s="19"/>
      <c r="E47" s="19"/>
      <c r="F47" s="3">
        <f>F45*0.202</f>
        <v>0.27007400000000004</v>
      </c>
      <c r="G47" s="3">
        <f aca="true" t="shared" si="21" ref="G47:Q47">G45*0.202</f>
        <v>0</v>
      </c>
      <c r="H47" s="3">
        <f t="shared" si="21"/>
        <v>0</v>
      </c>
      <c r="I47" s="3">
        <f t="shared" si="21"/>
        <v>0</v>
      </c>
      <c r="J47" s="3">
        <f t="shared" si="21"/>
        <v>0</v>
      </c>
      <c r="K47" s="3">
        <f t="shared" si="21"/>
        <v>9.925068000000001</v>
      </c>
      <c r="L47" s="3">
        <f t="shared" si="21"/>
        <v>0.071508</v>
      </c>
      <c r="M47" s="3">
        <f t="shared" si="21"/>
        <v>0.071508</v>
      </c>
      <c r="N47" s="3">
        <f t="shared" si="21"/>
        <v>0.06443800000000001</v>
      </c>
      <c r="O47" s="3">
        <f t="shared" si="21"/>
        <v>0</v>
      </c>
      <c r="P47" s="3">
        <f t="shared" si="21"/>
        <v>0</v>
      </c>
      <c r="Q47" s="3">
        <f t="shared" si="21"/>
        <v>0</v>
      </c>
      <c r="R47" s="12">
        <f t="shared" si="12"/>
        <v>0.8668830000000001</v>
      </c>
      <c r="S47" s="12">
        <f t="shared" si="13"/>
        <v>10.999405000000001</v>
      </c>
    </row>
    <row r="48" spans="1:19" ht="12.75">
      <c r="A48" s="18"/>
      <c r="B48" s="13" t="s">
        <v>40</v>
      </c>
      <c r="C48" s="14"/>
      <c r="D48" s="14"/>
      <c r="E48" s="15"/>
      <c r="F48" s="3">
        <v>38.99</v>
      </c>
      <c r="G48" s="3">
        <v>0</v>
      </c>
      <c r="H48" s="3">
        <v>0</v>
      </c>
      <c r="I48" s="3">
        <v>0</v>
      </c>
      <c r="J48" s="3">
        <v>0</v>
      </c>
      <c r="K48" s="3">
        <v>1432.75</v>
      </c>
      <c r="L48" s="3">
        <v>13.76</v>
      </c>
      <c r="M48" s="3">
        <v>14.04</v>
      </c>
      <c r="N48" s="3">
        <v>13.49</v>
      </c>
      <c r="O48" s="3">
        <v>0</v>
      </c>
      <c r="P48" s="3">
        <v>0</v>
      </c>
      <c r="Q48" s="4">
        <v>0</v>
      </c>
      <c r="R48" s="12">
        <f t="shared" si="12"/>
        <v>126.08583333333333</v>
      </c>
      <c r="S48" s="12">
        <f t="shared" si="13"/>
        <v>1600.1258333333333</v>
      </c>
    </row>
    <row r="49" spans="1:19" ht="12.75">
      <c r="A49" s="20">
        <v>2008</v>
      </c>
      <c r="B49" s="19" t="s">
        <v>4</v>
      </c>
      <c r="C49" s="19"/>
      <c r="D49" s="19"/>
      <c r="E49" s="19"/>
      <c r="F49" s="3">
        <v>0</v>
      </c>
      <c r="G49" s="3">
        <v>0</v>
      </c>
      <c r="H49" s="3">
        <v>0</v>
      </c>
      <c r="I49" s="3">
        <v>0</v>
      </c>
      <c r="J49" s="3">
        <v>9.934</v>
      </c>
      <c r="K49" s="3">
        <v>6.252</v>
      </c>
      <c r="L49" s="3">
        <v>6.45</v>
      </c>
      <c r="M49" s="3">
        <v>6.42</v>
      </c>
      <c r="N49" s="3">
        <v>7.435</v>
      </c>
      <c r="O49" s="3">
        <v>0</v>
      </c>
      <c r="P49" s="3">
        <v>0</v>
      </c>
      <c r="Q49" s="4">
        <v>0</v>
      </c>
      <c r="R49" s="12">
        <f t="shared" si="12"/>
        <v>3.0409166666666665</v>
      </c>
      <c r="S49" s="12">
        <f t="shared" si="13"/>
        <v>39.53191666666667</v>
      </c>
    </row>
    <row r="50" spans="1:19" ht="12.75">
      <c r="A50" s="20"/>
      <c r="B50" s="19" t="s">
        <v>5</v>
      </c>
      <c r="C50" s="19"/>
      <c r="D50" s="19"/>
      <c r="E50" s="19"/>
      <c r="F50" s="3">
        <f>F49/$I$4*1000</f>
        <v>0</v>
      </c>
      <c r="G50" s="3">
        <f aca="true" t="shared" si="22" ref="G50:Q50">G49/$I$4*1000</f>
        <v>0</v>
      </c>
      <c r="H50" s="3">
        <f t="shared" si="22"/>
        <v>0</v>
      </c>
      <c r="I50" s="3">
        <f t="shared" si="22"/>
        <v>0</v>
      </c>
      <c r="J50" s="3">
        <f t="shared" si="22"/>
        <v>2.2032958502450812</v>
      </c>
      <c r="K50" s="3">
        <f t="shared" si="22"/>
        <v>1.3866524718876838</v>
      </c>
      <c r="L50" s="3">
        <f t="shared" si="22"/>
        <v>1.4305675693658928</v>
      </c>
      <c r="M50" s="3">
        <f t="shared" si="22"/>
        <v>1.423913766717679</v>
      </c>
      <c r="N50" s="3">
        <f t="shared" si="22"/>
        <v>1.6490340896489009</v>
      </c>
      <c r="O50" s="3">
        <f t="shared" si="22"/>
        <v>0</v>
      </c>
      <c r="P50" s="3">
        <f t="shared" si="22"/>
        <v>0</v>
      </c>
      <c r="Q50" s="3">
        <f t="shared" si="22"/>
        <v>0</v>
      </c>
      <c r="R50" s="12">
        <f t="shared" si="12"/>
        <v>0.6744553123221032</v>
      </c>
      <c r="S50" s="12">
        <f t="shared" si="13"/>
        <v>8.76791906018734</v>
      </c>
    </row>
    <row r="51" spans="1:19" ht="12.75">
      <c r="A51" s="20"/>
      <c r="B51" s="19" t="s">
        <v>6</v>
      </c>
      <c r="C51" s="19"/>
      <c r="D51" s="19"/>
      <c r="E51" s="19"/>
      <c r="F51" s="3">
        <f>F49*0.202</f>
        <v>0</v>
      </c>
      <c r="G51" s="3">
        <f aca="true" t="shared" si="23" ref="G51:Q51">G49*0.202</f>
        <v>0</v>
      </c>
      <c r="H51" s="3">
        <f t="shared" si="23"/>
        <v>0</v>
      </c>
      <c r="I51" s="3">
        <f t="shared" si="23"/>
        <v>0</v>
      </c>
      <c r="J51" s="3">
        <f t="shared" si="23"/>
        <v>2.006668</v>
      </c>
      <c r="K51" s="3">
        <f t="shared" si="23"/>
        <v>1.262904</v>
      </c>
      <c r="L51" s="3">
        <f t="shared" si="23"/>
        <v>1.3029000000000002</v>
      </c>
      <c r="M51" s="3">
        <f t="shared" si="23"/>
        <v>1.29684</v>
      </c>
      <c r="N51" s="3">
        <f t="shared" si="23"/>
        <v>1.50187</v>
      </c>
      <c r="O51" s="3">
        <f t="shared" si="23"/>
        <v>0</v>
      </c>
      <c r="P51" s="3">
        <f t="shared" si="23"/>
        <v>0</v>
      </c>
      <c r="Q51" s="3">
        <f t="shared" si="23"/>
        <v>0</v>
      </c>
      <c r="R51" s="12">
        <f t="shared" si="12"/>
        <v>0.6142651666666668</v>
      </c>
      <c r="S51" s="12">
        <f t="shared" si="13"/>
        <v>7.985447166666668</v>
      </c>
    </row>
    <row r="52" spans="1:19" ht="12.75">
      <c r="A52" s="20"/>
      <c r="B52" s="20" t="s">
        <v>23</v>
      </c>
      <c r="C52" s="20"/>
      <c r="D52" s="20"/>
      <c r="E52" s="3"/>
      <c r="F52" s="3">
        <v>0</v>
      </c>
      <c r="G52" s="3">
        <v>0</v>
      </c>
      <c r="H52" s="3">
        <v>0</v>
      </c>
      <c r="I52" s="3">
        <v>0</v>
      </c>
      <c r="J52" s="3">
        <v>483.09</v>
      </c>
      <c r="K52" s="3">
        <v>304.03</v>
      </c>
      <c r="L52" s="3">
        <v>313.67</v>
      </c>
      <c r="M52" s="3">
        <v>312.3</v>
      </c>
      <c r="N52" s="3">
        <v>361.56</v>
      </c>
      <c r="O52" s="3">
        <v>0</v>
      </c>
      <c r="P52" s="3">
        <v>0</v>
      </c>
      <c r="Q52" s="3">
        <v>0</v>
      </c>
      <c r="R52" s="12">
        <f t="shared" si="12"/>
        <v>147.8875</v>
      </c>
      <c r="S52" s="12">
        <f t="shared" si="13"/>
        <v>1922.5375</v>
      </c>
    </row>
    <row r="55" ht="12.75">
      <c r="A55" t="s">
        <v>24</v>
      </c>
    </row>
    <row r="57" spans="6:19" ht="12.75">
      <c r="F57" t="s">
        <v>7</v>
      </c>
      <c r="G57" t="s">
        <v>9</v>
      </c>
      <c r="H57" t="s">
        <v>8</v>
      </c>
      <c r="I57" t="s">
        <v>10</v>
      </c>
      <c r="J57" t="s">
        <v>11</v>
      </c>
      <c r="K57" t="s">
        <v>12</v>
      </c>
      <c r="L57" t="s">
        <v>13</v>
      </c>
      <c r="M57" t="s">
        <v>14</v>
      </c>
      <c r="N57" t="s">
        <v>15</v>
      </c>
      <c r="O57" t="s">
        <v>16</v>
      </c>
      <c r="P57" t="s">
        <v>17</v>
      </c>
      <c r="Q57" t="s">
        <v>18</v>
      </c>
      <c r="R57" s="3" t="s">
        <v>21</v>
      </c>
      <c r="S57" s="3" t="s">
        <v>19</v>
      </c>
    </row>
    <row r="58" spans="1:19" ht="12.75">
      <c r="A58" s="5">
        <v>2004</v>
      </c>
      <c r="B58" s="20" t="s">
        <v>25</v>
      </c>
      <c r="C58" s="20"/>
      <c r="D58" s="20"/>
      <c r="F58" s="3">
        <v>234</v>
      </c>
      <c r="G58" s="3">
        <v>249</v>
      </c>
      <c r="H58" s="3">
        <v>258</v>
      </c>
      <c r="I58" s="3">
        <v>264</v>
      </c>
      <c r="J58" s="3">
        <v>285</v>
      </c>
      <c r="K58" s="3">
        <v>237</v>
      </c>
      <c r="L58" s="3">
        <v>182</v>
      </c>
      <c r="M58" s="3">
        <v>156</v>
      </c>
      <c r="N58" s="3">
        <v>179</v>
      </c>
      <c r="O58" s="3">
        <v>268</v>
      </c>
      <c r="P58" s="3">
        <v>297</v>
      </c>
      <c r="Q58" s="3">
        <v>230</v>
      </c>
      <c r="R58" s="12">
        <f>SUM(F58:Q58)/12</f>
        <v>236.58333333333334</v>
      </c>
      <c r="S58" s="12">
        <f>SUM(G58:R58)</f>
        <v>2841.5833333333335</v>
      </c>
    </row>
    <row r="59" spans="1:19" ht="12.75">
      <c r="A59" s="5">
        <v>2005</v>
      </c>
      <c r="B59" s="20" t="s">
        <v>25</v>
      </c>
      <c r="C59" s="20"/>
      <c r="D59" s="20"/>
      <c r="F59" s="3">
        <v>232</v>
      </c>
      <c r="G59" s="3">
        <v>188</v>
      </c>
      <c r="H59" s="3">
        <v>222</v>
      </c>
      <c r="I59" s="3">
        <v>212</v>
      </c>
      <c r="J59" s="3">
        <v>201</v>
      </c>
      <c r="K59" s="3">
        <v>216</v>
      </c>
      <c r="L59" s="3">
        <v>167</v>
      </c>
      <c r="M59" s="3">
        <v>61</v>
      </c>
      <c r="N59" s="3">
        <v>213</v>
      </c>
      <c r="O59" s="3">
        <v>204</v>
      </c>
      <c r="P59" s="3">
        <v>299</v>
      </c>
      <c r="Q59" s="3">
        <v>303</v>
      </c>
      <c r="R59" s="12">
        <f>SUM(F59:Q59)/12</f>
        <v>209.83333333333334</v>
      </c>
      <c r="S59" s="12">
        <f>SUM(G59:R59)</f>
        <v>2495.8333333333335</v>
      </c>
    </row>
    <row r="60" spans="1:19" ht="12.75">
      <c r="A60" s="5">
        <v>2006</v>
      </c>
      <c r="B60" s="20" t="s">
        <v>25</v>
      </c>
      <c r="C60" s="20"/>
      <c r="D60" s="20"/>
      <c r="F60" s="3">
        <v>217</v>
      </c>
      <c r="G60" s="3">
        <v>217</v>
      </c>
      <c r="H60" s="3">
        <v>207</v>
      </c>
      <c r="I60" s="3">
        <v>213</v>
      </c>
      <c r="J60" s="3">
        <v>233</v>
      </c>
      <c r="K60" s="3">
        <v>180</v>
      </c>
      <c r="L60" s="3">
        <v>170</v>
      </c>
      <c r="M60" s="3">
        <v>200</v>
      </c>
      <c r="N60" s="3">
        <v>216</v>
      </c>
      <c r="O60" s="3">
        <v>203</v>
      </c>
      <c r="P60" s="3">
        <v>168</v>
      </c>
      <c r="Q60" s="4">
        <v>172</v>
      </c>
      <c r="R60" s="12">
        <f>SUM(F60:Q60)/12</f>
        <v>199.66666666666666</v>
      </c>
      <c r="S60" s="12">
        <f>SUM(G60:R60)</f>
        <v>2378.6666666666665</v>
      </c>
    </row>
    <row r="61" spans="1:19" ht="12.75">
      <c r="A61" s="5">
        <v>2007</v>
      </c>
      <c r="B61" s="20" t="s">
        <v>25</v>
      </c>
      <c r="C61" s="20"/>
      <c r="D61" s="20"/>
      <c r="F61" s="3">
        <v>146</v>
      </c>
      <c r="G61" s="3">
        <v>135</v>
      </c>
      <c r="H61" s="3">
        <v>170</v>
      </c>
      <c r="I61" s="3">
        <v>315</v>
      </c>
      <c r="J61" s="3">
        <v>300</v>
      </c>
      <c r="K61" s="3">
        <v>406</v>
      </c>
      <c r="L61" s="3">
        <v>33</v>
      </c>
      <c r="M61" s="3">
        <v>282</v>
      </c>
      <c r="N61" s="3">
        <v>196</v>
      </c>
      <c r="O61" s="3">
        <v>342</v>
      </c>
      <c r="P61" s="3">
        <v>370</v>
      </c>
      <c r="Q61" s="4">
        <v>197</v>
      </c>
      <c r="R61" s="12">
        <f>SUM(F61:Q61)/12</f>
        <v>241</v>
      </c>
      <c r="S61" s="12">
        <f>SUM(G61:R61)</f>
        <v>2987</v>
      </c>
    </row>
    <row r="62" spans="1:19" ht="12.75">
      <c r="A62" s="5">
        <v>2008</v>
      </c>
      <c r="B62" s="20" t="s">
        <v>25</v>
      </c>
      <c r="C62" s="20"/>
      <c r="D62" s="20"/>
      <c r="F62" s="3">
        <v>317</v>
      </c>
      <c r="G62" s="3">
        <v>278</v>
      </c>
      <c r="H62" s="3">
        <v>0</v>
      </c>
      <c r="I62" s="3">
        <v>0</v>
      </c>
      <c r="J62" s="3">
        <v>261</v>
      </c>
      <c r="K62" s="3">
        <v>162</v>
      </c>
      <c r="L62" s="3">
        <v>0</v>
      </c>
      <c r="M62" s="3">
        <v>0</v>
      </c>
      <c r="N62" s="3">
        <v>221</v>
      </c>
      <c r="O62" s="3">
        <v>245</v>
      </c>
      <c r="P62" s="3">
        <v>0</v>
      </c>
      <c r="Q62" s="4">
        <v>0</v>
      </c>
      <c r="R62" s="12">
        <f>SUM(F62:Q62)/12</f>
        <v>123.66666666666667</v>
      </c>
      <c r="S62" s="12">
        <f>SUM(G62:R62)</f>
        <v>1290.6666666666667</v>
      </c>
    </row>
    <row r="65" ht="12.75">
      <c r="A65" s="6" t="s">
        <v>26</v>
      </c>
    </row>
    <row r="67" spans="6:19" ht="12.75">
      <c r="F67" t="s">
        <v>7</v>
      </c>
      <c r="G67" t="s">
        <v>9</v>
      </c>
      <c r="H67" t="s">
        <v>8</v>
      </c>
      <c r="I67" t="s">
        <v>10</v>
      </c>
      <c r="J67" t="s">
        <v>11</v>
      </c>
      <c r="K67" t="s">
        <v>12</v>
      </c>
      <c r="L67" t="s">
        <v>13</v>
      </c>
      <c r="M67" t="s">
        <v>14</v>
      </c>
      <c r="N67" t="s">
        <v>15</v>
      </c>
      <c r="O67" t="s">
        <v>16</v>
      </c>
      <c r="P67" t="s">
        <v>17</v>
      </c>
      <c r="Q67" t="s">
        <v>18</v>
      </c>
      <c r="R67" s="3" t="s">
        <v>21</v>
      </c>
      <c r="S67" s="3" t="s">
        <v>19</v>
      </c>
    </row>
    <row r="68" spans="1:19" ht="12.75">
      <c r="A68" s="5">
        <v>2004</v>
      </c>
      <c r="B68" s="20" t="s">
        <v>27</v>
      </c>
      <c r="C68" s="20"/>
      <c r="D68" s="20"/>
      <c r="F68" s="9">
        <v>68</v>
      </c>
      <c r="G68" s="3">
        <v>89</v>
      </c>
      <c r="H68" s="3">
        <v>91</v>
      </c>
      <c r="I68" s="3">
        <v>88</v>
      </c>
      <c r="J68" s="3">
        <v>87</v>
      </c>
      <c r="K68" s="3">
        <v>71.9</v>
      </c>
      <c r="L68" s="3">
        <v>37</v>
      </c>
      <c r="M68" s="3">
        <v>44</v>
      </c>
      <c r="N68" s="3">
        <v>84</v>
      </c>
      <c r="O68" s="3">
        <v>75</v>
      </c>
      <c r="P68" s="3">
        <v>47</v>
      </c>
      <c r="Q68" s="3">
        <v>47</v>
      </c>
      <c r="R68" s="12">
        <f>SUM(F68:Q68)/12</f>
        <v>69.075</v>
      </c>
      <c r="S68" s="12">
        <f>SUM(G68:R68)</f>
        <v>829.975</v>
      </c>
    </row>
    <row r="69" spans="1:19" ht="12.75">
      <c r="A69" s="5">
        <v>2005</v>
      </c>
      <c r="B69" s="20" t="s">
        <v>27</v>
      </c>
      <c r="C69" s="20"/>
      <c r="D69" s="20"/>
      <c r="F69" s="3">
        <v>65</v>
      </c>
      <c r="G69" s="3">
        <v>49</v>
      </c>
      <c r="H69" s="3">
        <v>35</v>
      </c>
      <c r="I69" s="3">
        <v>44</v>
      </c>
      <c r="J69" s="3">
        <v>8</v>
      </c>
      <c r="K69" s="3">
        <v>8</v>
      </c>
      <c r="L69" s="3">
        <v>88</v>
      </c>
      <c r="M69" s="3">
        <v>80</v>
      </c>
      <c r="N69" s="3">
        <v>94</v>
      </c>
      <c r="O69" s="3">
        <v>0</v>
      </c>
      <c r="P69" s="3">
        <v>0</v>
      </c>
      <c r="Q69" s="3">
        <v>0</v>
      </c>
      <c r="R69" s="12">
        <f>SUM(F69:Q69)/12</f>
        <v>39.25</v>
      </c>
      <c r="S69" s="12">
        <f>SUM(G69:R69)</f>
        <v>445.25</v>
      </c>
    </row>
    <row r="70" spans="1:19" ht="12.75">
      <c r="A70" s="5">
        <v>2006</v>
      </c>
      <c r="B70" s="20" t="s">
        <v>27</v>
      </c>
      <c r="C70" s="20"/>
      <c r="D70" s="20"/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12">
        <f>SUM(F70:Q70)/12</f>
        <v>0</v>
      </c>
      <c r="S70" s="12">
        <f>SUM(G70:R70)</f>
        <v>0</v>
      </c>
    </row>
    <row r="71" spans="1:19" ht="12.75">
      <c r="A71" s="5">
        <v>2007</v>
      </c>
      <c r="B71" s="20" t="s">
        <v>27</v>
      </c>
      <c r="C71" s="20"/>
      <c r="D71" s="20"/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12">
        <f>SUM(F71:Q71)/12</f>
        <v>0</v>
      </c>
      <c r="S71" s="12">
        <f>SUM(G71:R71)</f>
        <v>0</v>
      </c>
    </row>
    <row r="72" spans="1:19" ht="12.75">
      <c r="A72" s="5">
        <v>2008</v>
      </c>
      <c r="B72" s="20" t="s">
        <v>27</v>
      </c>
      <c r="C72" s="20"/>
      <c r="D72" s="20"/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12">
        <f>SUM(F72:Q72)/12</f>
        <v>0</v>
      </c>
      <c r="S72" s="12">
        <f>SUM(G72:R72)</f>
        <v>0</v>
      </c>
    </row>
    <row r="75" ht="12.75">
      <c r="A75" s="6" t="s">
        <v>28</v>
      </c>
    </row>
    <row r="77" spans="1:19" ht="12.75">
      <c r="A77" s="1" t="s">
        <v>3</v>
      </c>
      <c r="F77" t="s">
        <v>7</v>
      </c>
      <c r="G77" t="s">
        <v>9</v>
      </c>
      <c r="H77" t="s">
        <v>8</v>
      </c>
      <c r="I77" t="s">
        <v>10</v>
      </c>
      <c r="J77" t="s">
        <v>11</v>
      </c>
      <c r="K77" t="s">
        <v>12</v>
      </c>
      <c r="L77" t="s">
        <v>13</v>
      </c>
      <c r="M77" t="s">
        <v>14</v>
      </c>
      <c r="N77" t="s">
        <v>15</v>
      </c>
      <c r="O77" t="s">
        <v>16</v>
      </c>
      <c r="P77" t="s">
        <v>17</v>
      </c>
      <c r="Q77" t="s">
        <v>18</v>
      </c>
      <c r="R77" s="3" t="s">
        <v>21</v>
      </c>
      <c r="S77" s="3" t="s">
        <v>19</v>
      </c>
    </row>
    <row r="78" spans="1:19" ht="12.75">
      <c r="A78" s="16">
        <v>2004</v>
      </c>
      <c r="B78" s="19" t="s">
        <v>4</v>
      </c>
      <c r="C78" s="19"/>
      <c r="D78" s="19"/>
      <c r="E78" s="19"/>
      <c r="F78" s="3">
        <v>9765</v>
      </c>
      <c r="G78" s="3">
        <v>9874</v>
      </c>
      <c r="H78" s="3">
        <v>9102</v>
      </c>
      <c r="I78" s="3">
        <v>8752</v>
      </c>
      <c r="J78" s="3">
        <v>11287</v>
      </c>
      <c r="K78" s="3">
        <v>8874</v>
      </c>
      <c r="L78" s="3">
        <v>7640</v>
      </c>
      <c r="M78" s="3">
        <v>5254</v>
      </c>
      <c r="N78" s="3">
        <v>8153</v>
      </c>
      <c r="O78" s="3">
        <v>14605</v>
      </c>
      <c r="P78" s="3">
        <v>9001</v>
      </c>
      <c r="Q78" s="3">
        <v>9001</v>
      </c>
      <c r="R78" s="12">
        <f aca="true" t="shared" si="24" ref="R78:R97">SUM(F78:Q78)/12</f>
        <v>9275.666666666666</v>
      </c>
      <c r="S78" s="12">
        <f aca="true" t="shared" si="25" ref="S78:S97">SUM(G78:R78)</f>
        <v>110818.66666666667</v>
      </c>
    </row>
    <row r="79" spans="1:19" ht="12.75">
      <c r="A79" s="17"/>
      <c r="B79" s="19" t="s">
        <v>5</v>
      </c>
      <c r="C79" s="19"/>
      <c r="D79" s="19"/>
      <c r="E79" s="19"/>
      <c r="F79" s="3">
        <f>F78/$I$4*1000</f>
        <v>2165.8127619934794</v>
      </c>
      <c r="G79" s="3">
        <f aca="true" t="shared" si="26" ref="G79:Q79">G78/$I$4*1000</f>
        <v>2189.988244948655</v>
      </c>
      <c r="H79" s="3">
        <f t="shared" si="26"/>
        <v>2018.7637234679619</v>
      </c>
      <c r="I79" s="3">
        <f t="shared" si="26"/>
        <v>1941.1360259054718</v>
      </c>
      <c r="J79" s="3">
        <f t="shared" si="26"/>
        <v>2503.3823496795085</v>
      </c>
      <c r="K79" s="3">
        <f t="shared" si="26"/>
        <v>1968.1948233415399</v>
      </c>
      <c r="L79" s="3">
        <f t="shared" si="26"/>
        <v>1694.5017410783596</v>
      </c>
      <c r="M79" s="3">
        <f t="shared" si="26"/>
        <v>1165.302637123783</v>
      </c>
      <c r="N79" s="3">
        <f t="shared" si="26"/>
        <v>1808.2817663628098</v>
      </c>
      <c r="O79" s="3">
        <f t="shared" si="26"/>
        <v>3239.2929225719163</v>
      </c>
      <c r="P79" s="3">
        <f t="shared" si="26"/>
        <v>1996.3625878856435</v>
      </c>
      <c r="Q79" s="3">
        <f t="shared" si="26"/>
        <v>1996.3625878856435</v>
      </c>
      <c r="R79" s="12">
        <f t="shared" si="24"/>
        <v>2057.2818476870643</v>
      </c>
      <c r="S79" s="12">
        <f t="shared" si="25"/>
        <v>24578.851257938357</v>
      </c>
    </row>
    <row r="80" spans="1:19" ht="12.75">
      <c r="A80" s="17"/>
      <c r="B80" s="19" t="s">
        <v>6</v>
      </c>
      <c r="C80" s="19"/>
      <c r="D80" s="19"/>
      <c r="E80" s="19"/>
      <c r="F80" s="3">
        <f>F78*0.202</f>
        <v>1972.5300000000002</v>
      </c>
      <c r="G80" s="3">
        <f aca="true" t="shared" si="27" ref="G80:Q80">G78*0.202</f>
        <v>1994.5480000000002</v>
      </c>
      <c r="H80" s="3">
        <f t="shared" si="27"/>
        <v>1838.604</v>
      </c>
      <c r="I80" s="3">
        <f t="shared" si="27"/>
        <v>1767.9040000000002</v>
      </c>
      <c r="J80" s="3">
        <f t="shared" si="27"/>
        <v>2279.974</v>
      </c>
      <c r="K80" s="3">
        <f t="shared" si="27"/>
        <v>1792.548</v>
      </c>
      <c r="L80" s="3">
        <f t="shared" si="27"/>
        <v>1543.2800000000002</v>
      </c>
      <c r="M80" s="3">
        <f t="shared" si="27"/>
        <v>1061.308</v>
      </c>
      <c r="N80" s="3">
        <f t="shared" si="27"/>
        <v>1646.9060000000002</v>
      </c>
      <c r="O80" s="3">
        <f t="shared" si="27"/>
        <v>2950.21</v>
      </c>
      <c r="P80" s="3">
        <f t="shared" si="27"/>
        <v>1818.2020000000002</v>
      </c>
      <c r="Q80" s="3">
        <f t="shared" si="27"/>
        <v>1818.2020000000002</v>
      </c>
      <c r="R80" s="12">
        <f t="shared" si="24"/>
        <v>1873.6846666666672</v>
      </c>
      <c r="S80" s="12">
        <f t="shared" si="25"/>
        <v>22385.370666666673</v>
      </c>
    </row>
    <row r="81" spans="1:19" ht="12.75">
      <c r="A81" s="18"/>
      <c r="B81" s="13" t="s">
        <v>29</v>
      </c>
      <c r="C81" s="14"/>
      <c r="D81" s="14"/>
      <c r="E81" s="15"/>
      <c r="F81" s="3">
        <v>339.29</v>
      </c>
      <c r="G81" s="3">
        <v>349.33</v>
      </c>
      <c r="H81" s="3">
        <v>322.51</v>
      </c>
      <c r="I81" s="3">
        <v>310.35</v>
      </c>
      <c r="J81" s="3">
        <v>398.43</v>
      </c>
      <c r="K81" s="3">
        <v>314.59</v>
      </c>
      <c r="L81" s="3">
        <v>271.71</v>
      </c>
      <c r="M81" s="3">
        <v>188.81</v>
      </c>
      <c r="N81" s="3">
        <v>289.53</v>
      </c>
      <c r="O81" s="3">
        <v>513.72</v>
      </c>
      <c r="P81" s="3">
        <v>519</v>
      </c>
      <c r="Q81" s="3">
        <v>519</v>
      </c>
      <c r="R81" s="12">
        <f t="shared" si="24"/>
        <v>361.35583333333335</v>
      </c>
      <c r="S81" s="12">
        <f t="shared" si="25"/>
        <v>4358.3358333333335</v>
      </c>
    </row>
    <row r="82" spans="1:19" ht="12.75">
      <c r="A82" s="16">
        <v>2005</v>
      </c>
      <c r="B82" s="19" t="s">
        <v>4</v>
      </c>
      <c r="C82" s="19"/>
      <c r="D82" s="19"/>
      <c r="E82" s="19"/>
      <c r="F82" s="3">
        <v>13331</v>
      </c>
      <c r="G82" s="3">
        <v>10519</v>
      </c>
      <c r="H82" s="3">
        <v>8837</v>
      </c>
      <c r="I82" s="3">
        <v>9452</v>
      </c>
      <c r="J82" s="3">
        <v>8837</v>
      </c>
      <c r="K82" s="3">
        <v>8874</v>
      </c>
      <c r="L82" s="3">
        <v>12683</v>
      </c>
      <c r="M82" s="3">
        <v>8821</v>
      </c>
      <c r="N82" s="3">
        <v>9432</v>
      </c>
      <c r="O82" s="3">
        <v>9056</v>
      </c>
      <c r="P82" s="3">
        <v>7995</v>
      </c>
      <c r="Q82" s="3">
        <v>12349</v>
      </c>
      <c r="R82" s="12">
        <f t="shared" si="24"/>
        <v>10015.5</v>
      </c>
      <c r="S82" s="12">
        <f t="shared" si="25"/>
        <v>116870.5</v>
      </c>
    </row>
    <row r="83" spans="1:19" ht="12.75">
      <c r="A83" s="17"/>
      <c r="B83" s="19" t="s">
        <v>5</v>
      </c>
      <c r="C83" s="19"/>
      <c r="D83" s="19"/>
      <c r="E83" s="19"/>
      <c r="F83" s="3">
        <f>F82/$I$4*1000</f>
        <v>2956.7281034444522</v>
      </c>
      <c r="G83" s="3">
        <f aca="true" t="shared" si="28" ref="G83:Q83">G82/$I$4*1000</f>
        <v>2333.0450018852443</v>
      </c>
      <c r="H83" s="3">
        <f t="shared" si="28"/>
        <v>1959.9884667420765</v>
      </c>
      <c r="I83" s="3">
        <f t="shared" si="28"/>
        <v>2096.3914210304524</v>
      </c>
      <c r="J83" s="3">
        <f t="shared" si="28"/>
        <v>1959.9884667420765</v>
      </c>
      <c r="K83" s="3">
        <f t="shared" si="28"/>
        <v>1968.1948233415399</v>
      </c>
      <c r="L83" s="3">
        <f t="shared" si="28"/>
        <v>2813.0059662430417</v>
      </c>
      <c r="M83" s="3">
        <f t="shared" si="28"/>
        <v>1956.4397719963627</v>
      </c>
      <c r="N83" s="3">
        <f t="shared" si="28"/>
        <v>2091.95555259831</v>
      </c>
      <c r="O83" s="3">
        <f t="shared" si="28"/>
        <v>2008.561226074035</v>
      </c>
      <c r="P83" s="3">
        <f t="shared" si="28"/>
        <v>1773.2384057488855</v>
      </c>
      <c r="Q83" s="3">
        <f t="shared" si="28"/>
        <v>2738.9269634262646</v>
      </c>
      <c r="R83" s="12">
        <f t="shared" si="24"/>
        <v>2221.3720141060617</v>
      </c>
      <c r="S83" s="12">
        <f t="shared" si="25"/>
        <v>25921.10807993435</v>
      </c>
    </row>
    <row r="84" spans="1:19" ht="12.75">
      <c r="A84" s="17"/>
      <c r="B84" s="19" t="s">
        <v>6</v>
      </c>
      <c r="C84" s="19"/>
      <c r="D84" s="19"/>
      <c r="E84" s="19"/>
      <c r="F84" s="3">
        <f>F82*0.202</f>
        <v>2692.862</v>
      </c>
      <c r="G84" s="3">
        <f aca="true" t="shared" si="29" ref="G84:Q84">G82*0.202</f>
        <v>2124.838</v>
      </c>
      <c r="H84" s="3">
        <f t="shared" si="29"/>
        <v>1785.074</v>
      </c>
      <c r="I84" s="3">
        <f t="shared" si="29"/>
        <v>1909.304</v>
      </c>
      <c r="J84" s="3">
        <f t="shared" si="29"/>
        <v>1785.074</v>
      </c>
      <c r="K84" s="3">
        <f t="shared" si="29"/>
        <v>1792.548</v>
      </c>
      <c r="L84" s="3">
        <f t="shared" si="29"/>
        <v>2561.9660000000003</v>
      </c>
      <c r="M84" s="3">
        <f t="shared" si="29"/>
        <v>1781.842</v>
      </c>
      <c r="N84" s="3">
        <f t="shared" si="29"/>
        <v>1905.2640000000001</v>
      </c>
      <c r="O84" s="3">
        <f t="shared" si="29"/>
        <v>1829.3120000000001</v>
      </c>
      <c r="P84" s="3">
        <f t="shared" si="29"/>
        <v>1614.99</v>
      </c>
      <c r="Q84" s="3">
        <f t="shared" si="29"/>
        <v>2494.498</v>
      </c>
      <c r="R84" s="12">
        <f t="shared" si="24"/>
        <v>2023.1310000000003</v>
      </c>
      <c r="S84" s="12">
        <f t="shared" si="25"/>
        <v>23607.841000000008</v>
      </c>
    </row>
    <row r="85" spans="1:19" ht="12.75">
      <c r="A85" s="18"/>
      <c r="B85" s="13" t="s">
        <v>29</v>
      </c>
      <c r="C85" s="14"/>
      <c r="D85" s="14"/>
      <c r="E85" s="15"/>
      <c r="F85" s="3">
        <v>469.45</v>
      </c>
      <c r="G85" s="3">
        <v>371.74</v>
      </c>
      <c r="H85" s="3">
        <v>313.3</v>
      </c>
      <c r="I85" s="3">
        <v>334.67</v>
      </c>
      <c r="J85" s="3">
        <v>313.3</v>
      </c>
      <c r="K85" s="3">
        <v>314.59</v>
      </c>
      <c r="L85" s="3">
        <v>446.93</v>
      </c>
      <c r="M85" s="3">
        <v>312.74</v>
      </c>
      <c r="N85" s="3">
        <v>333.97</v>
      </c>
      <c r="O85" s="3">
        <v>320.91</v>
      </c>
      <c r="P85" s="3">
        <v>284.04</v>
      </c>
      <c r="Q85" s="3">
        <v>435</v>
      </c>
      <c r="R85" s="12">
        <f t="shared" si="24"/>
        <v>354.22</v>
      </c>
      <c r="S85" s="12">
        <f t="shared" si="25"/>
        <v>4135.41</v>
      </c>
    </row>
    <row r="86" spans="1:19" ht="12.75">
      <c r="A86" s="16">
        <v>2006</v>
      </c>
      <c r="B86" s="19" t="s">
        <v>4</v>
      </c>
      <c r="C86" s="19"/>
      <c r="D86" s="19"/>
      <c r="E86" s="19"/>
      <c r="F86" s="3">
        <v>11093</v>
      </c>
      <c r="G86" s="3">
        <v>12657</v>
      </c>
      <c r="H86" s="3">
        <v>9096</v>
      </c>
      <c r="I86" s="3">
        <v>0</v>
      </c>
      <c r="J86" s="3">
        <v>0</v>
      </c>
      <c r="K86" s="3">
        <v>0</v>
      </c>
      <c r="L86" s="3">
        <v>0</v>
      </c>
      <c r="M86" s="3">
        <v>39583</v>
      </c>
      <c r="N86" s="3">
        <v>38306</v>
      </c>
      <c r="O86" s="3">
        <v>0</v>
      </c>
      <c r="P86" s="3">
        <v>17021</v>
      </c>
      <c r="Q86" s="4">
        <v>17021</v>
      </c>
      <c r="R86" s="12">
        <f t="shared" si="24"/>
        <v>12064.75</v>
      </c>
      <c r="S86" s="12">
        <f t="shared" si="25"/>
        <v>145748.75</v>
      </c>
    </row>
    <row r="87" spans="1:19" ht="12.75">
      <c r="A87" s="17"/>
      <c r="B87" s="19" t="s">
        <v>5</v>
      </c>
      <c r="C87" s="19"/>
      <c r="D87" s="19"/>
      <c r="E87" s="19"/>
      <c r="F87" s="3">
        <f>F86/$I$4*1000</f>
        <v>2460.354425887728</v>
      </c>
      <c r="G87" s="3">
        <f aca="true" t="shared" si="30" ref="G87:Q87">G86/$I$4*1000</f>
        <v>2807.239337281256</v>
      </c>
      <c r="H87" s="3">
        <f t="shared" si="30"/>
        <v>2017.4329629383192</v>
      </c>
      <c r="I87" s="3">
        <f t="shared" si="30"/>
        <v>0</v>
      </c>
      <c r="J87" s="3">
        <f t="shared" si="30"/>
        <v>0</v>
      </c>
      <c r="K87" s="3">
        <f t="shared" si="30"/>
        <v>0</v>
      </c>
      <c r="L87" s="3">
        <f t="shared" si="30"/>
        <v>0</v>
      </c>
      <c r="M87" s="3">
        <f t="shared" si="30"/>
        <v>8779.249007474438</v>
      </c>
      <c r="N87" s="3">
        <f t="shared" si="30"/>
        <v>8496.018808082154</v>
      </c>
      <c r="O87" s="3">
        <f t="shared" si="30"/>
        <v>0</v>
      </c>
      <c r="P87" s="3">
        <f t="shared" si="30"/>
        <v>3775.1458291747067</v>
      </c>
      <c r="Q87" s="3">
        <f t="shared" si="30"/>
        <v>3775.1458291747067</v>
      </c>
      <c r="R87" s="12">
        <f t="shared" si="24"/>
        <v>2675.8821833344427</v>
      </c>
      <c r="S87" s="12">
        <f t="shared" si="25"/>
        <v>32326.113957460024</v>
      </c>
    </row>
    <row r="88" spans="1:19" ht="12.75">
      <c r="A88" s="17"/>
      <c r="B88" s="19" t="s">
        <v>6</v>
      </c>
      <c r="C88" s="19"/>
      <c r="D88" s="19"/>
      <c r="E88" s="19"/>
      <c r="F88" s="3">
        <f>F86*0.202</f>
        <v>2240.786</v>
      </c>
      <c r="G88" s="3">
        <f aca="true" t="shared" si="31" ref="G88:Q88">G86*0.202</f>
        <v>2556.714</v>
      </c>
      <c r="H88" s="3">
        <f t="shared" si="31"/>
        <v>1837.392</v>
      </c>
      <c r="I88" s="3">
        <f t="shared" si="31"/>
        <v>0</v>
      </c>
      <c r="J88" s="3">
        <f t="shared" si="31"/>
        <v>0</v>
      </c>
      <c r="K88" s="3">
        <f t="shared" si="31"/>
        <v>0</v>
      </c>
      <c r="L88" s="3">
        <f t="shared" si="31"/>
        <v>0</v>
      </c>
      <c r="M88" s="3">
        <f t="shared" si="31"/>
        <v>7995.7660000000005</v>
      </c>
      <c r="N88" s="3">
        <f t="shared" si="31"/>
        <v>7737.812000000001</v>
      </c>
      <c r="O88" s="3">
        <f t="shared" si="31"/>
        <v>0</v>
      </c>
      <c r="P88" s="3">
        <f t="shared" si="31"/>
        <v>3438.242</v>
      </c>
      <c r="Q88" s="3">
        <f t="shared" si="31"/>
        <v>3438.242</v>
      </c>
      <c r="R88" s="12">
        <f t="shared" si="24"/>
        <v>2437.0795</v>
      </c>
      <c r="S88" s="12">
        <f t="shared" si="25"/>
        <v>29441.247499999998</v>
      </c>
    </row>
    <row r="89" spans="1:19" ht="12.75">
      <c r="A89" s="18"/>
      <c r="B89" s="13" t="s">
        <v>29</v>
      </c>
      <c r="C89" s="14"/>
      <c r="D89" s="14"/>
      <c r="E89" s="15"/>
      <c r="F89" s="3">
        <v>385.44</v>
      </c>
      <c r="G89" s="3">
        <v>439.78</v>
      </c>
      <c r="H89" s="3">
        <v>346.83</v>
      </c>
      <c r="I89" s="3"/>
      <c r="J89" s="3"/>
      <c r="K89" s="3"/>
      <c r="L89" s="3">
        <v>0</v>
      </c>
      <c r="M89" s="3">
        <v>1509.3</v>
      </c>
      <c r="N89" s="3">
        <v>1460.61</v>
      </c>
      <c r="O89" s="3">
        <v>0</v>
      </c>
      <c r="P89" s="3">
        <v>649.01</v>
      </c>
      <c r="Q89" s="4">
        <v>649.01</v>
      </c>
      <c r="R89" s="12">
        <f t="shared" si="24"/>
        <v>453.3316666666667</v>
      </c>
      <c r="S89" s="12">
        <f t="shared" si="25"/>
        <v>5507.871666666667</v>
      </c>
    </row>
    <row r="90" spans="1:19" ht="12.75">
      <c r="A90" s="16">
        <v>2007</v>
      </c>
      <c r="B90" s="19" t="s">
        <v>4</v>
      </c>
      <c r="C90" s="19"/>
      <c r="D90" s="19"/>
      <c r="E90" s="19"/>
      <c r="F90" s="3">
        <v>12009</v>
      </c>
      <c r="G90" s="3">
        <v>12009</v>
      </c>
      <c r="H90" s="3">
        <v>12667</v>
      </c>
      <c r="I90" s="3">
        <v>8731</v>
      </c>
      <c r="J90" s="3">
        <v>7680</v>
      </c>
      <c r="K90" s="3">
        <v>7680</v>
      </c>
      <c r="L90" s="3">
        <v>4452</v>
      </c>
      <c r="M90" s="3">
        <v>4452</v>
      </c>
      <c r="N90" s="3">
        <v>4942</v>
      </c>
      <c r="O90" s="3">
        <v>0</v>
      </c>
      <c r="P90" s="3">
        <v>9198</v>
      </c>
      <c r="Q90" s="4">
        <v>8840</v>
      </c>
      <c r="R90" s="12">
        <f t="shared" si="24"/>
        <v>7721.666666666667</v>
      </c>
      <c r="S90" s="12">
        <f t="shared" si="25"/>
        <v>88372.66666666667</v>
      </c>
    </row>
    <row r="91" spans="1:19" ht="12.75">
      <c r="A91" s="17"/>
      <c r="B91" s="19" t="s">
        <v>5</v>
      </c>
      <c r="C91" s="19"/>
      <c r="D91" s="19"/>
      <c r="E91" s="19"/>
      <c r="F91" s="3">
        <f>F90/$I$4*1000</f>
        <v>2663.5172000798457</v>
      </c>
      <c r="G91" s="3">
        <f aca="true" t="shared" si="32" ref="G91:Q91">G90/$I$4*1000</f>
        <v>2663.5172000798457</v>
      </c>
      <c r="H91" s="3">
        <f t="shared" si="32"/>
        <v>2809.4572714973274</v>
      </c>
      <c r="I91" s="3">
        <f t="shared" si="32"/>
        <v>1936.4783640517223</v>
      </c>
      <c r="J91" s="3">
        <f t="shared" si="32"/>
        <v>1703.3734779426443</v>
      </c>
      <c r="K91" s="3">
        <f t="shared" si="32"/>
        <v>1703.3734779426443</v>
      </c>
      <c r="L91" s="3">
        <f t="shared" si="32"/>
        <v>987.4243129948767</v>
      </c>
      <c r="M91" s="3">
        <f t="shared" si="32"/>
        <v>987.4243129948767</v>
      </c>
      <c r="N91" s="3">
        <f t="shared" si="32"/>
        <v>1096.103089582363</v>
      </c>
      <c r="O91" s="3">
        <f t="shared" si="32"/>
        <v>0</v>
      </c>
      <c r="P91" s="3">
        <f t="shared" si="32"/>
        <v>2040.0558919422451</v>
      </c>
      <c r="Q91" s="3">
        <f t="shared" si="32"/>
        <v>1960.6538470068979</v>
      </c>
      <c r="R91" s="12">
        <f t="shared" si="24"/>
        <v>1712.6148705096075</v>
      </c>
      <c r="S91" s="12">
        <f t="shared" si="25"/>
        <v>19600.476116545055</v>
      </c>
    </row>
    <row r="92" spans="1:19" ht="12.75">
      <c r="A92" s="17"/>
      <c r="B92" s="19" t="s">
        <v>6</v>
      </c>
      <c r="C92" s="19"/>
      <c r="D92" s="19"/>
      <c r="E92" s="19"/>
      <c r="F92" s="3">
        <f>F90*0.202</f>
        <v>2425.818</v>
      </c>
      <c r="G92" s="3">
        <f aca="true" t="shared" si="33" ref="G92:Q92">G90*0.202</f>
        <v>2425.818</v>
      </c>
      <c r="H92" s="3">
        <f t="shared" si="33"/>
        <v>2558.7340000000004</v>
      </c>
      <c r="I92" s="3">
        <f t="shared" si="33"/>
        <v>1763.662</v>
      </c>
      <c r="J92" s="3">
        <f t="shared" si="33"/>
        <v>1551.3600000000001</v>
      </c>
      <c r="K92" s="3">
        <f t="shared" si="33"/>
        <v>1551.3600000000001</v>
      </c>
      <c r="L92" s="3">
        <f t="shared" si="33"/>
        <v>899.3040000000001</v>
      </c>
      <c r="M92" s="3">
        <f t="shared" si="33"/>
        <v>899.3040000000001</v>
      </c>
      <c r="N92" s="3">
        <f t="shared" si="33"/>
        <v>998.2840000000001</v>
      </c>
      <c r="O92" s="3">
        <f t="shared" si="33"/>
        <v>0</v>
      </c>
      <c r="P92" s="3">
        <f t="shared" si="33"/>
        <v>1857.996</v>
      </c>
      <c r="Q92" s="3">
        <f t="shared" si="33"/>
        <v>1785.68</v>
      </c>
      <c r="R92" s="12">
        <f t="shared" si="24"/>
        <v>1559.7766666666669</v>
      </c>
      <c r="S92" s="12">
        <f t="shared" si="25"/>
        <v>17851.27866666667</v>
      </c>
    </row>
    <row r="93" spans="1:19" ht="12.75">
      <c r="A93" s="18"/>
      <c r="B93" s="13" t="s">
        <v>29</v>
      </c>
      <c r="C93" s="14"/>
      <c r="D93" s="14"/>
      <c r="E93" s="15"/>
      <c r="F93" s="3">
        <v>565.02</v>
      </c>
      <c r="G93" s="3">
        <v>565.02</v>
      </c>
      <c r="H93" s="3">
        <v>595.98</v>
      </c>
      <c r="I93" s="3">
        <v>410.79</v>
      </c>
      <c r="J93" s="3">
        <v>361.34</v>
      </c>
      <c r="K93" s="3">
        <v>361.34</v>
      </c>
      <c r="L93" s="3">
        <v>209.47</v>
      </c>
      <c r="M93" s="3">
        <v>209.47</v>
      </c>
      <c r="N93" s="3">
        <v>232.52</v>
      </c>
      <c r="O93" s="3">
        <v>0</v>
      </c>
      <c r="P93" s="3">
        <v>432.77</v>
      </c>
      <c r="Q93" s="4">
        <v>415.92</v>
      </c>
      <c r="R93" s="12">
        <f t="shared" si="24"/>
        <v>363.3033333333333</v>
      </c>
      <c r="S93" s="12">
        <f t="shared" si="25"/>
        <v>4157.923333333332</v>
      </c>
    </row>
    <row r="94" spans="1:19" ht="12.75">
      <c r="A94" s="20">
        <v>2008</v>
      </c>
      <c r="B94" s="19" t="s">
        <v>4</v>
      </c>
      <c r="C94" s="19"/>
      <c r="D94" s="19"/>
      <c r="E94" s="19"/>
      <c r="F94" s="3">
        <v>26473</v>
      </c>
      <c r="G94" s="3">
        <v>7351</v>
      </c>
      <c r="H94" s="3">
        <v>9639</v>
      </c>
      <c r="I94" s="3">
        <v>10762</v>
      </c>
      <c r="J94" s="3">
        <v>6465</v>
      </c>
      <c r="K94" s="3">
        <v>9051</v>
      </c>
      <c r="L94" s="3">
        <v>9051</v>
      </c>
      <c r="M94" s="3">
        <v>9137</v>
      </c>
      <c r="N94" s="3">
        <v>9226</v>
      </c>
      <c r="O94" s="3">
        <v>6920</v>
      </c>
      <c r="P94" s="3">
        <v>9571</v>
      </c>
      <c r="Q94" s="4">
        <v>10593</v>
      </c>
      <c r="R94" s="12">
        <f t="shared" si="24"/>
        <v>10353.25</v>
      </c>
      <c r="S94" s="12">
        <f t="shared" si="25"/>
        <v>108119.25</v>
      </c>
    </row>
    <row r="95" spans="1:19" ht="12.75">
      <c r="A95" s="20"/>
      <c r="B95" s="19" t="s">
        <v>5</v>
      </c>
      <c r="C95" s="19"/>
      <c r="D95" s="19"/>
      <c r="E95" s="19"/>
      <c r="F95" s="3">
        <f>F94/$I$4*1000</f>
        <v>5871.537250205159</v>
      </c>
      <c r="G95" s="3">
        <f aca="true" t="shared" si="34" ref="G95:Q95">G94/$I$4*1000</f>
        <v>1630.4034422339034</v>
      </c>
      <c r="H95" s="3">
        <f t="shared" si="34"/>
        <v>2137.8667908709826</v>
      </c>
      <c r="I95" s="3">
        <f t="shared" si="34"/>
        <v>2386.940803335773</v>
      </c>
      <c r="J95" s="3">
        <f t="shared" si="34"/>
        <v>1433.8944706899995</v>
      </c>
      <c r="K95" s="3">
        <f t="shared" si="34"/>
        <v>2007.4522589659991</v>
      </c>
      <c r="L95" s="3">
        <f t="shared" si="34"/>
        <v>2007.4522589659991</v>
      </c>
      <c r="M95" s="3">
        <f t="shared" si="34"/>
        <v>2026.5264932242108</v>
      </c>
      <c r="N95" s="3">
        <f t="shared" si="34"/>
        <v>2046.2661077472442</v>
      </c>
      <c r="O95" s="3">
        <f t="shared" si="34"/>
        <v>1534.8104775212369</v>
      </c>
      <c r="P95" s="3">
        <f t="shared" si="34"/>
        <v>2122.784838201699</v>
      </c>
      <c r="Q95" s="3">
        <f t="shared" si="34"/>
        <v>2349.4577150841706</v>
      </c>
      <c r="R95" s="12">
        <f t="shared" si="24"/>
        <v>2296.282742253865</v>
      </c>
      <c r="S95" s="12">
        <f t="shared" si="25"/>
        <v>23980.13839909508</v>
      </c>
    </row>
    <row r="96" spans="1:19" ht="12.75">
      <c r="A96" s="20"/>
      <c r="B96" s="19" t="s">
        <v>6</v>
      </c>
      <c r="C96" s="19"/>
      <c r="D96" s="19"/>
      <c r="E96" s="19"/>
      <c r="F96" s="3">
        <f>F94*0.202</f>
        <v>5347.546</v>
      </c>
      <c r="G96" s="3">
        <f aca="true" t="shared" si="35" ref="G96:Q96">G94*0.202</f>
        <v>1484.902</v>
      </c>
      <c r="H96" s="3">
        <f t="shared" si="35"/>
        <v>1947.0780000000002</v>
      </c>
      <c r="I96" s="3">
        <f t="shared" si="35"/>
        <v>2173.924</v>
      </c>
      <c r="J96" s="3">
        <f t="shared" si="35"/>
        <v>1305.93</v>
      </c>
      <c r="K96" s="3">
        <f t="shared" si="35"/>
        <v>1828.3020000000001</v>
      </c>
      <c r="L96" s="3">
        <f t="shared" si="35"/>
        <v>1828.3020000000001</v>
      </c>
      <c r="M96" s="3">
        <f t="shared" si="35"/>
        <v>1845.6740000000002</v>
      </c>
      <c r="N96" s="3">
        <f t="shared" si="35"/>
        <v>1863.652</v>
      </c>
      <c r="O96" s="3">
        <f t="shared" si="35"/>
        <v>1397.8400000000001</v>
      </c>
      <c r="P96" s="3">
        <f t="shared" si="35"/>
        <v>1933.342</v>
      </c>
      <c r="Q96" s="3">
        <f t="shared" si="35"/>
        <v>2139.786</v>
      </c>
      <c r="R96" s="12">
        <f t="shared" si="24"/>
        <v>2091.3565</v>
      </c>
      <c r="S96" s="12">
        <f t="shared" si="25"/>
        <v>21840.088499999998</v>
      </c>
    </row>
    <row r="97" spans="1:19" ht="12.75">
      <c r="A97" s="20"/>
      <c r="B97" s="20" t="s">
        <v>30</v>
      </c>
      <c r="C97" s="20"/>
      <c r="D97" s="20"/>
      <c r="E97" s="3"/>
      <c r="F97" s="3">
        <v>1245.55</v>
      </c>
      <c r="G97" s="3">
        <v>345.86</v>
      </c>
      <c r="H97" s="3">
        <v>453.51</v>
      </c>
      <c r="I97" s="3">
        <v>708.68</v>
      </c>
      <c r="J97" s="3">
        <v>425.72</v>
      </c>
      <c r="K97" s="3">
        <v>596.01</v>
      </c>
      <c r="L97" s="3">
        <v>596.01</v>
      </c>
      <c r="M97" s="3">
        <v>601.67</v>
      </c>
      <c r="N97" s="3">
        <v>607.53</v>
      </c>
      <c r="O97" s="3">
        <v>455.68</v>
      </c>
      <c r="P97" s="3">
        <v>630.25</v>
      </c>
      <c r="Q97" s="3">
        <v>697.55</v>
      </c>
      <c r="R97" s="12">
        <f t="shared" si="24"/>
        <v>613.6683333333334</v>
      </c>
      <c r="S97" s="12">
        <f t="shared" si="25"/>
        <v>6732.138333333333</v>
      </c>
    </row>
    <row r="98" spans="1:19" ht="12.75">
      <c r="A98" s="10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101" ht="12.75">
      <c r="A101" s="6" t="s">
        <v>31</v>
      </c>
    </row>
    <row r="102" ht="12.75">
      <c r="A102" s="6"/>
    </row>
    <row r="103" spans="2:9" ht="12.75">
      <c r="B103" s="3"/>
      <c r="C103" s="3"/>
      <c r="D103" s="3"/>
      <c r="E103" s="3"/>
      <c r="F103" s="5" t="s">
        <v>37</v>
      </c>
      <c r="G103" s="5" t="s">
        <v>38</v>
      </c>
      <c r="H103" s="7" t="s">
        <v>39</v>
      </c>
      <c r="I103" s="1"/>
    </row>
    <row r="104" spans="2:9" ht="12.75">
      <c r="B104" s="3"/>
      <c r="C104" s="3"/>
      <c r="D104" s="3"/>
      <c r="E104" s="3"/>
      <c r="F104" s="5"/>
      <c r="G104" s="5"/>
      <c r="H104" s="7"/>
      <c r="I104" s="1"/>
    </row>
    <row r="105" spans="2:8" ht="12.75">
      <c r="B105" s="19" t="s">
        <v>32</v>
      </c>
      <c r="C105" s="19"/>
      <c r="D105" s="19"/>
      <c r="E105" s="3"/>
      <c r="F105" s="3"/>
      <c r="G105" s="3"/>
      <c r="H105" s="3"/>
    </row>
    <row r="106" spans="2:8" ht="12.75">
      <c r="B106" s="19" t="s">
        <v>33</v>
      </c>
      <c r="C106" s="19"/>
      <c r="D106" s="19"/>
      <c r="E106" s="3"/>
      <c r="F106" s="3"/>
      <c r="G106" s="3"/>
      <c r="H106" s="3"/>
    </row>
    <row r="107" spans="2:8" ht="12.75">
      <c r="B107" s="19" t="s">
        <v>34</v>
      </c>
      <c r="C107" s="19"/>
      <c r="D107" s="19"/>
      <c r="E107" s="3"/>
      <c r="F107" s="3"/>
      <c r="G107" s="3"/>
      <c r="H107" s="3"/>
    </row>
    <row r="108" spans="2:8" ht="12.75">
      <c r="B108" s="19" t="s">
        <v>35</v>
      </c>
      <c r="C108" s="19"/>
      <c r="D108" s="19"/>
      <c r="E108" s="3"/>
      <c r="F108" s="3"/>
      <c r="G108" s="3"/>
      <c r="H108" s="3"/>
    </row>
    <row r="109" spans="2:8" ht="12.75">
      <c r="B109" s="19" t="s">
        <v>36</v>
      </c>
      <c r="C109" s="19"/>
      <c r="D109" s="19"/>
      <c r="E109" s="3"/>
      <c r="F109" s="3"/>
      <c r="G109" s="3"/>
      <c r="H109" s="3"/>
    </row>
  </sheetData>
  <sheetProtection/>
  <mergeCells count="91">
    <mergeCell ref="A12:A15"/>
    <mergeCell ref="B12:E12"/>
    <mergeCell ref="B13:E13"/>
    <mergeCell ref="B14:E14"/>
    <mergeCell ref="B68:D68"/>
    <mergeCell ref="B69:D69"/>
    <mergeCell ref="A78:A81"/>
    <mergeCell ref="B78:E78"/>
    <mergeCell ref="B79:E79"/>
    <mergeCell ref="B82:E82"/>
    <mergeCell ref="B83:E83"/>
    <mergeCell ref="B84:E84"/>
    <mergeCell ref="B85:E85"/>
    <mergeCell ref="B21:E21"/>
    <mergeCell ref="B48:E48"/>
    <mergeCell ref="A45:A48"/>
    <mergeCell ref="B52:D52"/>
    <mergeCell ref="A49:A52"/>
    <mergeCell ref="B49:E49"/>
    <mergeCell ref="B50:E50"/>
    <mergeCell ref="B46:E46"/>
    <mergeCell ref="B36:E36"/>
    <mergeCell ref="B42:E42"/>
    <mergeCell ref="B44:E44"/>
    <mergeCell ref="B19:D19"/>
    <mergeCell ref="A16:A19"/>
    <mergeCell ref="B23:D23"/>
    <mergeCell ref="A20:A23"/>
    <mergeCell ref="B27:D27"/>
    <mergeCell ref="A24:A27"/>
    <mergeCell ref="A37:A40"/>
    <mergeCell ref="B20:E20"/>
    <mergeCell ref="A1:N1"/>
    <mergeCell ref="B16:E16"/>
    <mergeCell ref="B17:E17"/>
    <mergeCell ref="B18:E18"/>
    <mergeCell ref="B15:D15"/>
    <mergeCell ref="A8:A11"/>
    <mergeCell ref="B8:E8"/>
    <mergeCell ref="B9:E9"/>
    <mergeCell ref="B10:E10"/>
    <mergeCell ref="B11:D11"/>
    <mergeCell ref="B22:E22"/>
    <mergeCell ref="B24:E24"/>
    <mergeCell ref="B25:E25"/>
    <mergeCell ref="B26:E26"/>
    <mergeCell ref="A41:A44"/>
    <mergeCell ref="A33:A36"/>
    <mergeCell ref="B33:E33"/>
    <mergeCell ref="B34:E34"/>
    <mergeCell ref="B35:E35"/>
    <mergeCell ref="B37:E37"/>
    <mergeCell ref="B38:E38"/>
    <mergeCell ref="B39:E39"/>
    <mergeCell ref="B40:E40"/>
    <mergeCell ref="B41:E41"/>
    <mergeCell ref="B43:E43"/>
    <mergeCell ref="B86:E86"/>
    <mergeCell ref="B47:E47"/>
    <mergeCell ref="B58:D58"/>
    <mergeCell ref="B59:D59"/>
    <mergeCell ref="B60:D60"/>
    <mergeCell ref="B51:E51"/>
    <mergeCell ref="B62:D62"/>
    <mergeCell ref="B45:E45"/>
    <mergeCell ref="B80:E80"/>
    <mergeCell ref="B61:D61"/>
    <mergeCell ref="A94:A97"/>
    <mergeCell ref="B94:E94"/>
    <mergeCell ref="B95:E95"/>
    <mergeCell ref="B96:E96"/>
    <mergeCell ref="B70:D70"/>
    <mergeCell ref="B71:D71"/>
    <mergeCell ref="B72:D72"/>
    <mergeCell ref="B81:E81"/>
    <mergeCell ref="A82:A85"/>
    <mergeCell ref="B109:D109"/>
    <mergeCell ref="A90:A93"/>
    <mergeCell ref="B90:E90"/>
    <mergeCell ref="B91:E91"/>
    <mergeCell ref="B92:E92"/>
    <mergeCell ref="B107:D107"/>
    <mergeCell ref="B108:D108"/>
    <mergeCell ref="B97:D97"/>
    <mergeCell ref="B87:E87"/>
    <mergeCell ref="B88:E88"/>
    <mergeCell ref="B89:E89"/>
    <mergeCell ref="B93:E93"/>
    <mergeCell ref="A86:A89"/>
    <mergeCell ref="B105:D105"/>
    <mergeCell ref="B106:D10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Leimants</dc:creator>
  <cp:keywords/>
  <dc:description/>
  <cp:lastModifiedBy>User</cp:lastModifiedBy>
  <dcterms:created xsi:type="dcterms:W3CDTF">2009-10-01T12:29:13Z</dcterms:created>
  <dcterms:modified xsi:type="dcterms:W3CDTF">2010-02-08T07:42:40Z</dcterms:modified>
  <cp:category/>
  <cp:version/>
  <cp:contentType/>
  <cp:contentStatus/>
</cp:coreProperties>
</file>